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9110" windowHeight="8295" activeTab="1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G261" i="2" l="1"/>
  <c r="H261" i="2"/>
  <c r="I261" i="2"/>
  <c r="J261" i="2"/>
  <c r="K261" i="2"/>
  <c r="L261" i="2"/>
  <c r="M261" i="2"/>
  <c r="N261" i="2"/>
  <c r="O261" i="2"/>
  <c r="P261" i="2"/>
  <c r="Q261" i="2"/>
  <c r="V501" i="2"/>
  <c r="U501" i="2"/>
  <c r="T501" i="2"/>
  <c r="S501" i="2"/>
  <c r="R501" i="2"/>
  <c r="Q501" i="2"/>
  <c r="P501" i="2"/>
  <c r="O501" i="2"/>
  <c r="N501" i="2"/>
  <c r="M501" i="2"/>
  <c r="L501" i="2"/>
  <c r="K501" i="2"/>
  <c r="J501" i="2"/>
  <c r="I501" i="2"/>
  <c r="H501" i="2"/>
  <c r="G501" i="2"/>
  <c r="F501" i="2"/>
  <c r="V498" i="2"/>
  <c r="U498" i="2"/>
  <c r="T498" i="2"/>
  <c r="S498" i="2"/>
  <c r="R498" i="2"/>
  <c r="Q498" i="2"/>
  <c r="P498" i="2"/>
  <c r="O498" i="2"/>
  <c r="N498" i="2"/>
  <c r="M498" i="2"/>
  <c r="L498" i="2"/>
  <c r="K498" i="2"/>
  <c r="J498" i="2"/>
  <c r="I498" i="2"/>
  <c r="H498" i="2"/>
  <c r="G498" i="2"/>
  <c r="F498" i="2"/>
  <c r="F497" i="2"/>
  <c r="V496" i="2"/>
  <c r="U496" i="2"/>
  <c r="T496" i="2"/>
  <c r="S496" i="2"/>
  <c r="R496" i="2"/>
  <c r="Q496" i="2"/>
  <c r="P496" i="2"/>
  <c r="O496" i="2"/>
  <c r="N496" i="2"/>
  <c r="M496" i="2"/>
  <c r="L496" i="2"/>
  <c r="K496" i="2"/>
  <c r="J496" i="2"/>
  <c r="I496" i="2"/>
  <c r="H496" i="2"/>
  <c r="G496" i="2"/>
  <c r="F496" i="2"/>
  <c r="V495" i="2"/>
  <c r="U495" i="2"/>
  <c r="T495" i="2"/>
  <c r="S495" i="2"/>
  <c r="R495" i="2"/>
  <c r="Q495" i="2"/>
  <c r="P495" i="2"/>
  <c r="O495" i="2"/>
  <c r="N495" i="2"/>
  <c r="M495" i="2"/>
  <c r="L495" i="2"/>
  <c r="K495" i="2"/>
  <c r="J495" i="2"/>
  <c r="I495" i="2"/>
  <c r="H495" i="2"/>
  <c r="G495" i="2"/>
  <c r="F495" i="2"/>
  <c r="V494" i="2"/>
  <c r="U494" i="2"/>
  <c r="T494" i="2"/>
  <c r="S494" i="2"/>
  <c r="R494" i="2"/>
  <c r="Q494" i="2"/>
  <c r="P494" i="2"/>
  <c r="O494" i="2"/>
  <c r="N494" i="2"/>
  <c r="M494" i="2"/>
  <c r="L494" i="2"/>
  <c r="K494" i="2"/>
  <c r="J494" i="2"/>
  <c r="I494" i="2"/>
  <c r="H494" i="2"/>
  <c r="G494" i="2"/>
  <c r="F494" i="2"/>
  <c r="V493" i="2"/>
  <c r="U493" i="2"/>
  <c r="T493" i="2"/>
  <c r="S493" i="2"/>
  <c r="R493" i="2"/>
  <c r="Q493" i="2"/>
  <c r="P493" i="2"/>
  <c r="O493" i="2"/>
  <c r="N493" i="2"/>
  <c r="M493" i="2"/>
  <c r="L493" i="2"/>
  <c r="K493" i="2"/>
  <c r="J493" i="2"/>
  <c r="I493" i="2"/>
  <c r="H493" i="2"/>
  <c r="G493" i="2"/>
  <c r="F493" i="2"/>
  <c r="V492" i="2"/>
  <c r="V499" i="2" s="1"/>
  <c r="U492" i="2"/>
  <c r="U499" i="2" s="1"/>
  <c r="T492" i="2"/>
  <c r="T499" i="2" s="1"/>
  <c r="S492" i="2"/>
  <c r="S499" i="2" s="1"/>
  <c r="R492" i="2"/>
  <c r="R499" i="2" s="1"/>
  <c r="Q492" i="2"/>
  <c r="Q499" i="2" s="1"/>
  <c r="P492" i="2"/>
  <c r="P499" i="2" s="1"/>
  <c r="O492" i="2"/>
  <c r="O499" i="2" s="1"/>
  <c r="N492" i="2"/>
  <c r="N499" i="2" s="1"/>
  <c r="M492" i="2"/>
  <c r="M499" i="2" s="1"/>
  <c r="L492" i="2"/>
  <c r="L499" i="2" s="1"/>
  <c r="K492" i="2"/>
  <c r="K499" i="2" s="1"/>
  <c r="J492" i="2"/>
  <c r="J499" i="2" s="1"/>
  <c r="I492" i="2"/>
  <c r="I499" i="2" s="1"/>
  <c r="H492" i="2"/>
  <c r="H499" i="2" s="1"/>
  <c r="G492" i="2"/>
  <c r="G499" i="2" s="1"/>
  <c r="F492" i="2"/>
  <c r="V489" i="2"/>
  <c r="U489" i="2"/>
  <c r="T489" i="2"/>
  <c r="S489" i="2"/>
  <c r="R489" i="2"/>
  <c r="Q489" i="2"/>
  <c r="P489" i="2"/>
  <c r="O489" i="2"/>
  <c r="N489" i="2"/>
  <c r="M489" i="2"/>
  <c r="L489" i="2"/>
  <c r="K489" i="2"/>
  <c r="J489" i="2"/>
  <c r="I489" i="2"/>
  <c r="H489" i="2"/>
  <c r="G489" i="2"/>
  <c r="F489" i="2"/>
  <c r="V487" i="2"/>
  <c r="U487" i="2"/>
  <c r="T487" i="2"/>
  <c r="S487" i="2"/>
  <c r="R487" i="2"/>
  <c r="Q487" i="2"/>
  <c r="P487" i="2"/>
  <c r="O487" i="2"/>
  <c r="N487" i="2"/>
  <c r="M487" i="2"/>
  <c r="L487" i="2"/>
  <c r="K487" i="2"/>
  <c r="J487" i="2"/>
  <c r="I487" i="2"/>
  <c r="H487" i="2"/>
  <c r="G487" i="2"/>
  <c r="F487" i="2"/>
  <c r="F486" i="2"/>
  <c r="V485" i="2"/>
  <c r="U485" i="2"/>
  <c r="T485" i="2"/>
  <c r="S485" i="2"/>
  <c r="Q485" i="2"/>
  <c r="P485" i="2"/>
  <c r="O485" i="2"/>
  <c r="N485" i="2"/>
  <c r="M485" i="2"/>
  <c r="L485" i="2"/>
  <c r="J485" i="2"/>
  <c r="I485" i="2"/>
  <c r="H485" i="2"/>
  <c r="G485" i="2"/>
  <c r="F485" i="2"/>
  <c r="V484" i="2"/>
  <c r="U484" i="2"/>
  <c r="T484" i="2"/>
  <c r="S484" i="2"/>
  <c r="Q484" i="2"/>
  <c r="P484" i="2"/>
  <c r="O484" i="2"/>
  <c r="N484" i="2"/>
  <c r="M484" i="2"/>
  <c r="L484" i="2"/>
  <c r="J484" i="2"/>
  <c r="I484" i="2"/>
  <c r="H484" i="2"/>
  <c r="G484" i="2"/>
  <c r="F484" i="2"/>
  <c r="V483" i="2"/>
  <c r="U483" i="2"/>
  <c r="T483" i="2"/>
  <c r="S483" i="2"/>
  <c r="Q483" i="2"/>
  <c r="P483" i="2"/>
  <c r="O483" i="2"/>
  <c r="N483" i="2"/>
  <c r="M483" i="2"/>
  <c r="L483" i="2"/>
  <c r="J483" i="2"/>
  <c r="I483" i="2"/>
  <c r="H483" i="2"/>
  <c r="G483" i="2"/>
  <c r="F483" i="2"/>
  <c r="V482" i="2"/>
  <c r="U482" i="2"/>
  <c r="T482" i="2"/>
  <c r="S482" i="2"/>
  <c r="R482" i="2"/>
  <c r="Q482" i="2"/>
  <c r="P482" i="2"/>
  <c r="O482" i="2"/>
  <c r="N482" i="2"/>
  <c r="M482" i="2"/>
  <c r="L482" i="2"/>
  <c r="K482" i="2"/>
  <c r="J482" i="2"/>
  <c r="I482" i="2"/>
  <c r="H482" i="2"/>
  <c r="G482" i="2"/>
  <c r="F482" i="2"/>
  <c r="V481" i="2"/>
  <c r="U481" i="2"/>
  <c r="T481" i="2"/>
  <c r="S481" i="2"/>
  <c r="R481" i="2"/>
  <c r="Q481" i="2"/>
  <c r="P481" i="2"/>
  <c r="O481" i="2"/>
  <c r="N481" i="2"/>
  <c r="M481" i="2"/>
  <c r="L481" i="2"/>
  <c r="K481" i="2"/>
  <c r="J481" i="2"/>
  <c r="I481" i="2"/>
  <c r="H481" i="2"/>
  <c r="G481" i="2"/>
  <c r="F481" i="2"/>
  <c r="V480" i="2"/>
  <c r="U480" i="2"/>
  <c r="T480" i="2"/>
  <c r="S480" i="2"/>
  <c r="R480" i="2"/>
  <c r="Q480" i="2"/>
  <c r="P480" i="2"/>
  <c r="O480" i="2"/>
  <c r="N480" i="2"/>
  <c r="M480" i="2"/>
  <c r="L480" i="2"/>
  <c r="K480" i="2"/>
  <c r="J480" i="2"/>
  <c r="I480" i="2"/>
  <c r="H480" i="2"/>
  <c r="G480" i="2"/>
  <c r="F480" i="2"/>
  <c r="V479" i="2"/>
  <c r="U479" i="2"/>
  <c r="T479" i="2"/>
  <c r="S479" i="2"/>
  <c r="R479" i="2"/>
  <c r="Q479" i="2"/>
  <c r="P479" i="2"/>
  <c r="O479" i="2"/>
  <c r="N479" i="2"/>
  <c r="M479" i="2"/>
  <c r="L479" i="2"/>
  <c r="K479" i="2"/>
  <c r="J479" i="2"/>
  <c r="I479" i="2"/>
  <c r="H479" i="2"/>
  <c r="G479" i="2"/>
  <c r="F479" i="2"/>
  <c r="V478" i="2"/>
  <c r="U478" i="2"/>
  <c r="T478" i="2"/>
  <c r="S478" i="2"/>
  <c r="R478" i="2"/>
  <c r="Q478" i="2"/>
  <c r="P478" i="2"/>
  <c r="O478" i="2"/>
  <c r="N478" i="2"/>
  <c r="M478" i="2"/>
  <c r="L478" i="2"/>
  <c r="K478" i="2"/>
  <c r="J478" i="2"/>
  <c r="I478" i="2"/>
  <c r="H478" i="2"/>
  <c r="G478" i="2"/>
  <c r="F478" i="2"/>
  <c r="F503" i="2"/>
  <c r="G503" i="2"/>
  <c r="H503" i="2"/>
  <c r="I503" i="2"/>
  <c r="J503" i="2"/>
  <c r="K503" i="2"/>
  <c r="L503" i="2"/>
  <c r="M503" i="2"/>
  <c r="N503" i="2"/>
  <c r="O503" i="2"/>
  <c r="P503" i="2"/>
  <c r="Q503" i="2"/>
  <c r="R503" i="2"/>
  <c r="S503" i="2"/>
  <c r="T503" i="2"/>
  <c r="U503" i="2"/>
  <c r="V503" i="2"/>
  <c r="F504" i="2"/>
  <c r="G504" i="2"/>
  <c r="H504" i="2"/>
  <c r="I504" i="2"/>
  <c r="J504" i="2"/>
  <c r="K504" i="2"/>
  <c r="L504" i="2"/>
  <c r="M504" i="2"/>
  <c r="N504" i="2"/>
  <c r="O504" i="2"/>
  <c r="P504" i="2"/>
  <c r="Q504" i="2"/>
  <c r="R504" i="2"/>
  <c r="S504" i="2"/>
  <c r="T504" i="2"/>
  <c r="U504" i="2"/>
  <c r="V504" i="2"/>
  <c r="G505" i="2"/>
  <c r="H505" i="2"/>
  <c r="I505" i="2"/>
  <c r="J505" i="2"/>
  <c r="K505" i="2"/>
  <c r="L505" i="2"/>
  <c r="M505" i="2"/>
  <c r="N505" i="2"/>
  <c r="O505" i="2"/>
  <c r="P505" i="2"/>
  <c r="Q505" i="2"/>
  <c r="R505" i="2"/>
  <c r="S505" i="2"/>
  <c r="T505" i="2"/>
  <c r="U505" i="2"/>
  <c r="V505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G507" i="2"/>
  <c r="G508" i="2"/>
  <c r="G509" i="2"/>
  <c r="G510" i="2"/>
  <c r="G512" i="2"/>
  <c r="H513" i="2"/>
  <c r="I513" i="2"/>
  <c r="J513" i="2"/>
  <c r="K513" i="2"/>
  <c r="L513" i="2"/>
  <c r="M513" i="2"/>
  <c r="N513" i="2"/>
  <c r="O513" i="2"/>
  <c r="P513" i="2"/>
  <c r="Q513" i="2"/>
  <c r="R513" i="2"/>
  <c r="S513" i="2"/>
  <c r="T513" i="2"/>
  <c r="U513" i="2"/>
  <c r="V513" i="2"/>
  <c r="W513" i="2"/>
  <c r="F515" i="2"/>
  <c r="F518" i="2"/>
  <c r="E518" i="2" s="1"/>
  <c r="V453" i="2"/>
  <c r="U453" i="2"/>
  <c r="T453" i="2"/>
  <c r="S453" i="2"/>
  <c r="Q453" i="2"/>
  <c r="P453" i="2"/>
  <c r="O453" i="2"/>
  <c r="N453" i="2"/>
  <c r="M453" i="2"/>
  <c r="L453" i="2"/>
  <c r="J453" i="2"/>
  <c r="I453" i="2"/>
  <c r="H453" i="2"/>
  <c r="G453" i="2"/>
  <c r="F453" i="2"/>
  <c r="V452" i="2"/>
  <c r="U452" i="2"/>
  <c r="T452" i="2"/>
  <c r="S452" i="2"/>
  <c r="Q452" i="2"/>
  <c r="P452" i="2"/>
  <c r="O452" i="2"/>
  <c r="M452" i="2"/>
  <c r="L452" i="2"/>
  <c r="J452" i="2"/>
  <c r="I452" i="2"/>
  <c r="H452" i="2"/>
  <c r="G452" i="2"/>
  <c r="F452" i="2"/>
  <c r="V451" i="2"/>
  <c r="V454" i="2" s="1"/>
  <c r="U451" i="2"/>
  <c r="T451" i="2"/>
  <c r="T454" i="2" s="1"/>
  <c r="S451" i="2"/>
  <c r="R451" i="2"/>
  <c r="Q451" i="2"/>
  <c r="P451" i="2"/>
  <c r="O451" i="2"/>
  <c r="N451" i="2"/>
  <c r="N454" i="2" s="1"/>
  <c r="M451" i="2"/>
  <c r="M454" i="2" s="1"/>
  <c r="L451" i="2"/>
  <c r="L454" i="2" s="1"/>
  <c r="K451" i="2"/>
  <c r="J451" i="2"/>
  <c r="J454" i="2" s="1"/>
  <c r="I451" i="2"/>
  <c r="H451" i="2"/>
  <c r="H454" i="2" s="1"/>
  <c r="G451" i="2"/>
  <c r="F451" i="2"/>
  <c r="V449" i="2"/>
  <c r="U449" i="2"/>
  <c r="T449" i="2"/>
  <c r="S449" i="2"/>
  <c r="R449" i="2"/>
  <c r="Q449" i="2"/>
  <c r="P449" i="2"/>
  <c r="O449" i="2"/>
  <c r="N449" i="2"/>
  <c r="M449" i="2"/>
  <c r="L449" i="2"/>
  <c r="K449" i="2"/>
  <c r="J449" i="2"/>
  <c r="I449" i="2"/>
  <c r="H449" i="2"/>
  <c r="G449" i="2"/>
  <c r="F449" i="2"/>
  <c r="V448" i="2"/>
  <c r="U448" i="2"/>
  <c r="T448" i="2"/>
  <c r="S448" i="2"/>
  <c r="R448" i="2"/>
  <c r="Q448" i="2"/>
  <c r="P448" i="2"/>
  <c r="O448" i="2"/>
  <c r="N448" i="2"/>
  <c r="M448" i="2"/>
  <c r="L448" i="2"/>
  <c r="K448" i="2"/>
  <c r="J448" i="2"/>
  <c r="I448" i="2"/>
  <c r="H448" i="2"/>
  <c r="G448" i="2"/>
  <c r="F448" i="2"/>
  <c r="V447" i="2"/>
  <c r="U447" i="2"/>
  <c r="U450" i="2" s="1"/>
  <c r="T447" i="2"/>
  <c r="S447" i="2"/>
  <c r="S450" i="2" s="1"/>
  <c r="R447" i="2"/>
  <c r="Q447" i="2"/>
  <c r="Q450" i="2" s="1"/>
  <c r="P447" i="2"/>
  <c r="O447" i="2"/>
  <c r="O450" i="2" s="1"/>
  <c r="N447" i="2"/>
  <c r="M447" i="2"/>
  <c r="M450" i="2" s="1"/>
  <c r="L447" i="2"/>
  <c r="K447" i="2"/>
  <c r="K450" i="2" s="1"/>
  <c r="J447" i="2"/>
  <c r="I447" i="2"/>
  <c r="I450" i="2" s="1"/>
  <c r="H447" i="2"/>
  <c r="G447" i="2"/>
  <c r="G450" i="2" s="1"/>
  <c r="F447" i="2"/>
  <c r="V405" i="2"/>
  <c r="U405" i="2"/>
  <c r="T405" i="2"/>
  <c r="S405" i="2"/>
  <c r="R405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V404" i="2"/>
  <c r="U404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F404" i="2"/>
  <c r="V403" i="2"/>
  <c r="U403" i="2"/>
  <c r="T403" i="2"/>
  <c r="S403" i="2"/>
  <c r="R403" i="2"/>
  <c r="Q403" i="2"/>
  <c r="P403" i="2"/>
  <c r="O403" i="2"/>
  <c r="N403" i="2"/>
  <c r="M403" i="2"/>
  <c r="L403" i="2"/>
  <c r="K403" i="2"/>
  <c r="J403" i="2"/>
  <c r="I403" i="2"/>
  <c r="H403" i="2"/>
  <c r="G403" i="2"/>
  <c r="F403" i="2"/>
  <c r="V402" i="2"/>
  <c r="U402" i="2"/>
  <c r="T402" i="2"/>
  <c r="S402" i="2"/>
  <c r="R402" i="2"/>
  <c r="Q402" i="2"/>
  <c r="P402" i="2"/>
  <c r="O402" i="2"/>
  <c r="N402" i="2"/>
  <c r="M402" i="2"/>
  <c r="L402" i="2"/>
  <c r="K402" i="2"/>
  <c r="J402" i="2"/>
  <c r="I402" i="2"/>
  <c r="H402" i="2"/>
  <c r="G402" i="2"/>
  <c r="F402" i="2"/>
  <c r="V401" i="2"/>
  <c r="U401" i="2"/>
  <c r="T401" i="2"/>
  <c r="S401" i="2"/>
  <c r="R401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V400" i="2"/>
  <c r="U400" i="2"/>
  <c r="T400" i="2"/>
  <c r="S400" i="2"/>
  <c r="R400" i="2"/>
  <c r="Q400" i="2"/>
  <c r="P400" i="2"/>
  <c r="O400" i="2"/>
  <c r="N400" i="2"/>
  <c r="M400" i="2"/>
  <c r="L400" i="2"/>
  <c r="K400" i="2"/>
  <c r="J400" i="2"/>
  <c r="I400" i="2"/>
  <c r="H400" i="2"/>
  <c r="G400" i="2"/>
  <c r="F400" i="2"/>
  <c r="V399" i="2"/>
  <c r="U399" i="2"/>
  <c r="T399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V398" i="2"/>
  <c r="U398" i="2"/>
  <c r="T398" i="2"/>
  <c r="S398" i="2"/>
  <c r="R398" i="2"/>
  <c r="Q398" i="2"/>
  <c r="P398" i="2"/>
  <c r="O398" i="2"/>
  <c r="N398" i="2"/>
  <c r="M398" i="2"/>
  <c r="L398" i="2"/>
  <c r="K398" i="2"/>
  <c r="J398" i="2"/>
  <c r="I398" i="2"/>
  <c r="H398" i="2"/>
  <c r="G398" i="2"/>
  <c r="F398" i="2"/>
  <c r="V397" i="2"/>
  <c r="V407" i="2" s="1"/>
  <c r="U397" i="2"/>
  <c r="T397" i="2"/>
  <c r="T407" i="2" s="1"/>
  <c r="S397" i="2"/>
  <c r="R397" i="2"/>
  <c r="R407" i="2" s="1"/>
  <c r="Q397" i="2"/>
  <c r="P397" i="2"/>
  <c r="P407" i="2" s="1"/>
  <c r="O397" i="2"/>
  <c r="N397" i="2"/>
  <c r="N407" i="2" s="1"/>
  <c r="M397" i="2"/>
  <c r="L397" i="2"/>
  <c r="L407" i="2" s="1"/>
  <c r="K397" i="2"/>
  <c r="J397" i="2"/>
  <c r="J407" i="2" s="1"/>
  <c r="I397" i="2"/>
  <c r="H397" i="2"/>
  <c r="H407" i="2" s="1"/>
  <c r="G397" i="2"/>
  <c r="F397" i="2"/>
  <c r="V395" i="2"/>
  <c r="U395" i="2"/>
  <c r="T395" i="2"/>
  <c r="S395" i="2"/>
  <c r="R395" i="2"/>
  <c r="Q395" i="2"/>
  <c r="P395" i="2"/>
  <c r="O395" i="2"/>
  <c r="N395" i="2"/>
  <c r="M395" i="2"/>
  <c r="L395" i="2"/>
  <c r="K395" i="2"/>
  <c r="J395" i="2"/>
  <c r="I395" i="2"/>
  <c r="H395" i="2"/>
  <c r="G395" i="2"/>
  <c r="F395" i="2"/>
  <c r="V394" i="2"/>
  <c r="U394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V393" i="2"/>
  <c r="U393" i="2"/>
  <c r="T393" i="2"/>
  <c r="S393" i="2"/>
  <c r="R393" i="2"/>
  <c r="Q393" i="2"/>
  <c r="P393" i="2"/>
  <c r="O393" i="2"/>
  <c r="N393" i="2"/>
  <c r="M393" i="2"/>
  <c r="L393" i="2"/>
  <c r="K393" i="2"/>
  <c r="J393" i="2"/>
  <c r="I393" i="2"/>
  <c r="H393" i="2"/>
  <c r="G393" i="2"/>
  <c r="F393" i="2"/>
  <c r="V392" i="2"/>
  <c r="U392" i="2"/>
  <c r="T392" i="2"/>
  <c r="S392" i="2"/>
  <c r="R392" i="2"/>
  <c r="Q392" i="2"/>
  <c r="P392" i="2"/>
  <c r="O392" i="2"/>
  <c r="N392" i="2"/>
  <c r="M392" i="2"/>
  <c r="L392" i="2"/>
  <c r="K392" i="2"/>
  <c r="J392" i="2"/>
  <c r="I392" i="2"/>
  <c r="H392" i="2"/>
  <c r="G392" i="2"/>
  <c r="F392" i="2"/>
  <c r="V391" i="2"/>
  <c r="U391" i="2"/>
  <c r="T391" i="2"/>
  <c r="S391" i="2"/>
  <c r="R391" i="2"/>
  <c r="Q391" i="2"/>
  <c r="P391" i="2"/>
  <c r="O391" i="2"/>
  <c r="N391" i="2"/>
  <c r="M391" i="2"/>
  <c r="L391" i="2"/>
  <c r="K391" i="2"/>
  <c r="J391" i="2"/>
  <c r="I391" i="2"/>
  <c r="H391" i="2"/>
  <c r="G391" i="2"/>
  <c r="F391" i="2"/>
  <c r="V390" i="2"/>
  <c r="V396" i="2" s="1"/>
  <c r="U390" i="2"/>
  <c r="T390" i="2"/>
  <c r="T396" i="2" s="1"/>
  <c r="S390" i="2"/>
  <c r="R390" i="2"/>
  <c r="R396" i="2" s="1"/>
  <c r="Q390" i="2"/>
  <c r="P390" i="2"/>
  <c r="P396" i="2" s="1"/>
  <c r="O390" i="2"/>
  <c r="N390" i="2"/>
  <c r="N396" i="2" s="1"/>
  <c r="M390" i="2"/>
  <c r="L390" i="2"/>
  <c r="L396" i="2" s="1"/>
  <c r="K390" i="2"/>
  <c r="J390" i="2"/>
  <c r="J396" i="2" s="1"/>
  <c r="I390" i="2"/>
  <c r="H390" i="2"/>
  <c r="H396" i="2" s="1"/>
  <c r="G390" i="2"/>
  <c r="F390" i="2"/>
  <c r="V388" i="2"/>
  <c r="U388" i="2"/>
  <c r="T388" i="2"/>
  <c r="S388" i="2"/>
  <c r="R388" i="2"/>
  <c r="Q388" i="2"/>
  <c r="P388" i="2"/>
  <c r="O388" i="2"/>
  <c r="N388" i="2"/>
  <c r="M388" i="2"/>
  <c r="L388" i="2"/>
  <c r="K388" i="2"/>
  <c r="J388" i="2"/>
  <c r="I388" i="2"/>
  <c r="H388" i="2"/>
  <c r="G388" i="2"/>
  <c r="F388" i="2"/>
  <c r="V387" i="2"/>
  <c r="U387" i="2"/>
  <c r="T387" i="2"/>
  <c r="S387" i="2"/>
  <c r="R387" i="2"/>
  <c r="Q387" i="2"/>
  <c r="P387" i="2"/>
  <c r="O387" i="2"/>
  <c r="N387" i="2"/>
  <c r="M387" i="2"/>
  <c r="L387" i="2"/>
  <c r="K387" i="2"/>
  <c r="J387" i="2"/>
  <c r="I387" i="2"/>
  <c r="H387" i="2"/>
  <c r="G387" i="2"/>
  <c r="F387" i="2"/>
  <c r="V386" i="2"/>
  <c r="U386" i="2"/>
  <c r="U389" i="2" s="1"/>
  <c r="T386" i="2"/>
  <c r="S386" i="2"/>
  <c r="S389" i="2" s="1"/>
  <c r="R386" i="2"/>
  <c r="Q386" i="2"/>
  <c r="Q389" i="2" s="1"/>
  <c r="P386" i="2"/>
  <c r="O386" i="2"/>
  <c r="O389" i="2" s="1"/>
  <c r="N386" i="2"/>
  <c r="M386" i="2"/>
  <c r="M389" i="2" s="1"/>
  <c r="L386" i="2"/>
  <c r="K386" i="2"/>
  <c r="K389" i="2" s="1"/>
  <c r="J386" i="2"/>
  <c r="I386" i="2"/>
  <c r="I389" i="2" s="1"/>
  <c r="H386" i="2"/>
  <c r="G386" i="2"/>
  <c r="G389" i="2" s="1"/>
  <c r="F386" i="2"/>
  <c r="V384" i="2"/>
  <c r="U384" i="2"/>
  <c r="T384" i="2"/>
  <c r="S384" i="2"/>
  <c r="R384" i="2"/>
  <c r="Q384" i="2"/>
  <c r="P384" i="2"/>
  <c r="O384" i="2"/>
  <c r="N384" i="2"/>
  <c r="M384" i="2"/>
  <c r="L384" i="2"/>
  <c r="K384" i="2"/>
  <c r="J384" i="2"/>
  <c r="I384" i="2"/>
  <c r="H384" i="2"/>
  <c r="G384" i="2"/>
  <c r="F384" i="2"/>
  <c r="V383" i="2"/>
  <c r="U383" i="2"/>
  <c r="T383" i="2"/>
  <c r="S383" i="2"/>
  <c r="R383" i="2"/>
  <c r="Q383" i="2"/>
  <c r="P383" i="2"/>
  <c r="O383" i="2"/>
  <c r="N383" i="2"/>
  <c r="M383" i="2"/>
  <c r="L383" i="2"/>
  <c r="K383" i="2"/>
  <c r="J383" i="2"/>
  <c r="I383" i="2"/>
  <c r="H383" i="2"/>
  <c r="G383" i="2"/>
  <c r="F383" i="2"/>
  <c r="V382" i="2"/>
  <c r="U382" i="2"/>
  <c r="T382" i="2"/>
  <c r="S382" i="2"/>
  <c r="R382" i="2"/>
  <c r="Q382" i="2"/>
  <c r="P382" i="2"/>
  <c r="O382" i="2"/>
  <c r="N382" i="2"/>
  <c r="M382" i="2"/>
  <c r="L382" i="2"/>
  <c r="K382" i="2"/>
  <c r="J382" i="2"/>
  <c r="I382" i="2"/>
  <c r="H382" i="2"/>
  <c r="G382" i="2"/>
  <c r="F382" i="2"/>
  <c r="V381" i="2"/>
  <c r="U381" i="2"/>
  <c r="T381" i="2"/>
  <c r="S381" i="2"/>
  <c r="R381" i="2"/>
  <c r="Q381" i="2"/>
  <c r="P381" i="2"/>
  <c r="O381" i="2"/>
  <c r="N381" i="2"/>
  <c r="M381" i="2"/>
  <c r="L381" i="2"/>
  <c r="K381" i="2"/>
  <c r="J381" i="2"/>
  <c r="I381" i="2"/>
  <c r="H381" i="2"/>
  <c r="G381" i="2"/>
  <c r="F381" i="2"/>
  <c r="V380" i="2"/>
  <c r="U380" i="2"/>
  <c r="T380" i="2"/>
  <c r="S380" i="2"/>
  <c r="R380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V379" i="2"/>
  <c r="U379" i="2"/>
  <c r="T379" i="2"/>
  <c r="S379" i="2"/>
  <c r="R379" i="2"/>
  <c r="Q379" i="2"/>
  <c r="P379" i="2"/>
  <c r="O379" i="2"/>
  <c r="N379" i="2"/>
  <c r="M379" i="2"/>
  <c r="L379" i="2"/>
  <c r="K379" i="2"/>
  <c r="J379" i="2"/>
  <c r="I379" i="2"/>
  <c r="H379" i="2"/>
  <c r="G379" i="2"/>
  <c r="F379" i="2"/>
  <c r="V378" i="2"/>
  <c r="U378" i="2"/>
  <c r="T378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V377" i="2"/>
  <c r="U377" i="2"/>
  <c r="U385" i="2" s="1"/>
  <c r="T377" i="2"/>
  <c r="S377" i="2"/>
  <c r="S385" i="2" s="1"/>
  <c r="R377" i="2"/>
  <c r="Q377" i="2"/>
  <c r="Q385" i="2" s="1"/>
  <c r="P377" i="2"/>
  <c r="O377" i="2"/>
  <c r="O385" i="2" s="1"/>
  <c r="N377" i="2"/>
  <c r="M377" i="2"/>
  <c r="M385" i="2" s="1"/>
  <c r="L377" i="2"/>
  <c r="K377" i="2"/>
  <c r="K385" i="2" s="1"/>
  <c r="J377" i="2"/>
  <c r="I377" i="2"/>
  <c r="I385" i="2" s="1"/>
  <c r="H377" i="2"/>
  <c r="G377" i="2"/>
  <c r="G385" i="2" s="1"/>
  <c r="F377" i="2"/>
  <c r="V352" i="2"/>
  <c r="U352" i="2"/>
  <c r="T352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V351" i="2"/>
  <c r="U351" i="2"/>
  <c r="T351" i="2"/>
  <c r="S351" i="2"/>
  <c r="R351" i="2"/>
  <c r="Q351" i="2"/>
  <c r="P351" i="2"/>
  <c r="O351" i="2"/>
  <c r="N351" i="2"/>
  <c r="M351" i="2"/>
  <c r="L351" i="2"/>
  <c r="K351" i="2"/>
  <c r="J351" i="2"/>
  <c r="I351" i="2"/>
  <c r="H351" i="2"/>
  <c r="G351" i="2"/>
  <c r="F351" i="2"/>
  <c r="V350" i="2"/>
  <c r="U350" i="2"/>
  <c r="T350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V349" i="2"/>
  <c r="U349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V348" i="2"/>
  <c r="U348" i="2"/>
  <c r="T348" i="2"/>
  <c r="S348" i="2"/>
  <c r="R348" i="2"/>
  <c r="Q348" i="2"/>
  <c r="P348" i="2"/>
  <c r="O348" i="2"/>
  <c r="N348" i="2"/>
  <c r="N353" i="2" s="1"/>
  <c r="M348" i="2"/>
  <c r="L348" i="2"/>
  <c r="L353" i="2" s="1"/>
  <c r="K348" i="2"/>
  <c r="J348" i="2"/>
  <c r="J353" i="2" s="1"/>
  <c r="I348" i="2"/>
  <c r="H348" i="2"/>
  <c r="H353" i="2" s="1"/>
  <c r="G348" i="2"/>
  <c r="F348" i="2"/>
  <c r="V347" i="2"/>
  <c r="U347" i="2"/>
  <c r="U353" i="2" s="1"/>
  <c r="T347" i="2"/>
  <c r="S347" i="2"/>
  <c r="S353" i="2" s="1"/>
  <c r="R347" i="2"/>
  <c r="Q347" i="2"/>
  <c r="Q353" i="2" s="1"/>
  <c r="P347" i="2"/>
  <c r="O347" i="2"/>
  <c r="O353" i="2" s="1"/>
  <c r="N347" i="2"/>
  <c r="M347" i="2"/>
  <c r="M353" i="2" s="1"/>
  <c r="L347" i="2"/>
  <c r="K347" i="2"/>
  <c r="K353" i="2" s="1"/>
  <c r="J347" i="2"/>
  <c r="I347" i="2"/>
  <c r="I353" i="2" s="1"/>
  <c r="H347" i="2"/>
  <c r="G347" i="2"/>
  <c r="G353" i="2" s="1"/>
  <c r="F347" i="2"/>
  <c r="V344" i="2"/>
  <c r="U344" i="2"/>
  <c r="T344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V343" i="2"/>
  <c r="U343" i="2"/>
  <c r="T343" i="2"/>
  <c r="S343" i="2"/>
  <c r="R343" i="2"/>
  <c r="Q343" i="2"/>
  <c r="P343" i="2"/>
  <c r="O343" i="2"/>
  <c r="N343" i="2"/>
  <c r="M343" i="2"/>
  <c r="L343" i="2"/>
  <c r="K343" i="2"/>
  <c r="J343" i="2"/>
  <c r="I343" i="2"/>
  <c r="H343" i="2"/>
  <c r="G343" i="2"/>
  <c r="F343" i="2"/>
  <c r="V342" i="2"/>
  <c r="U342" i="2"/>
  <c r="T342" i="2"/>
  <c r="S342" i="2"/>
  <c r="R342" i="2"/>
  <c r="Q342" i="2"/>
  <c r="P342" i="2"/>
  <c r="O342" i="2"/>
  <c r="N342" i="2"/>
  <c r="M342" i="2"/>
  <c r="L342" i="2"/>
  <c r="K342" i="2"/>
  <c r="J342" i="2"/>
  <c r="I342" i="2"/>
  <c r="H342" i="2"/>
  <c r="G342" i="2"/>
  <c r="F342" i="2"/>
  <c r="V340" i="2"/>
  <c r="U340" i="2"/>
  <c r="T340" i="2"/>
  <c r="S340" i="2"/>
  <c r="R340" i="2"/>
  <c r="Q340" i="2"/>
  <c r="P340" i="2"/>
  <c r="O340" i="2"/>
  <c r="N340" i="2"/>
  <c r="M340" i="2"/>
  <c r="L340" i="2"/>
  <c r="K340" i="2"/>
  <c r="J340" i="2"/>
  <c r="I340" i="2"/>
  <c r="H340" i="2"/>
  <c r="G340" i="2"/>
  <c r="F340" i="2"/>
  <c r="V339" i="2"/>
  <c r="V341" i="2" s="1"/>
  <c r="U339" i="2"/>
  <c r="T339" i="2"/>
  <c r="T341" i="2" s="1"/>
  <c r="S339" i="2"/>
  <c r="R339" i="2"/>
  <c r="R341" i="2" s="1"/>
  <c r="Q339" i="2"/>
  <c r="P339" i="2"/>
  <c r="P341" i="2" s="1"/>
  <c r="O339" i="2"/>
  <c r="N339" i="2"/>
  <c r="N341" i="2" s="1"/>
  <c r="M339" i="2"/>
  <c r="L339" i="2"/>
  <c r="L341" i="2" s="1"/>
  <c r="K339" i="2"/>
  <c r="J339" i="2"/>
  <c r="J341" i="2" s="1"/>
  <c r="I339" i="2"/>
  <c r="H339" i="2"/>
  <c r="H341" i="2" s="1"/>
  <c r="G339" i="2"/>
  <c r="F339" i="2"/>
  <c r="V338" i="2"/>
  <c r="U338" i="2"/>
  <c r="U341" i="2" s="1"/>
  <c r="T338" i="2"/>
  <c r="S338" i="2"/>
  <c r="S341" i="2" s="1"/>
  <c r="R338" i="2"/>
  <c r="Q338" i="2"/>
  <c r="Q341" i="2" s="1"/>
  <c r="P338" i="2"/>
  <c r="O338" i="2"/>
  <c r="O341" i="2" s="1"/>
  <c r="N338" i="2"/>
  <c r="M338" i="2"/>
  <c r="M341" i="2" s="1"/>
  <c r="L338" i="2"/>
  <c r="K338" i="2"/>
  <c r="K341" i="2" s="1"/>
  <c r="J338" i="2"/>
  <c r="I338" i="2"/>
  <c r="I341" i="2" s="1"/>
  <c r="H338" i="2"/>
  <c r="G338" i="2"/>
  <c r="G341" i="2" s="1"/>
  <c r="F338" i="2"/>
  <c r="V336" i="2"/>
  <c r="U336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V334" i="2"/>
  <c r="U334" i="2"/>
  <c r="T334" i="2"/>
  <c r="S334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V333" i="2"/>
  <c r="U333" i="2"/>
  <c r="T333" i="2"/>
  <c r="S333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V332" i="2"/>
  <c r="U332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V331" i="2"/>
  <c r="U331" i="2"/>
  <c r="T331" i="2"/>
  <c r="S331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V330" i="2"/>
  <c r="V337" i="2" s="1"/>
  <c r="U330" i="2"/>
  <c r="T330" i="2"/>
  <c r="T337" i="2" s="1"/>
  <c r="S330" i="2"/>
  <c r="R330" i="2"/>
  <c r="R337" i="2" s="1"/>
  <c r="Q330" i="2"/>
  <c r="P330" i="2"/>
  <c r="P337" i="2" s="1"/>
  <c r="O330" i="2"/>
  <c r="N330" i="2"/>
  <c r="N337" i="2" s="1"/>
  <c r="M330" i="2"/>
  <c r="L330" i="2"/>
  <c r="L337" i="2" s="1"/>
  <c r="K330" i="2"/>
  <c r="J330" i="2"/>
  <c r="J337" i="2" s="1"/>
  <c r="I330" i="2"/>
  <c r="H330" i="2"/>
  <c r="H337" i="2" s="1"/>
  <c r="G330" i="2"/>
  <c r="F330" i="2"/>
  <c r="P454" i="2" l="1"/>
  <c r="F499" i="2"/>
  <c r="F341" i="2"/>
  <c r="G514" i="2"/>
  <c r="I514" i="2"/>
  <c r="K514" i="2"/>
  <c r="M514" i="2"/>
  <c r="O514" i="2"/>
  <c r="Q514" i="2"/>
  <c r="S514" i="2"/>
  <c r="U514" i="2"/>
  <c r="H514" i="2"/>
  <c r="J514" i="2"/>
  <c r="L514" i="2"/>
  <c r="N514" i="2"/>
  <c r="P514" i="2"/>
  <c r="R514" i="2"/>
  <c r="T514" i="2"/>
  <c r="V514" i="2"/>
  <c r="P353" i="2"/>
  <c r="R353" i="2"/>
  <c r="G337" i="2"/>
  <c r="I337" i="2"/>
  <c r="K337" i="2"/>
  <c r="M337" i="2"/>
  <c r="F385" i="2"/>
  <c r="H385" i="2"/>
  <c r="J385" i="2"/>
  <c r="L385" i="2"/>
  <c r="N385" i="2"/>
  <c r="P385" i="2"/>
  <c r="R385" i="2"/>
  <c r="T385" i="2"/>
  <c r="V385" i="2"/>
  <c r="F389" i="2"/>
  <c r="H389" i="2"/>
  <c r="J389" i="2"/>
  <c r="L389" i="2"/>
  <c r="N389" i="2"/>
  <c r="P389" i="2"/>
  <c r="R389" i="2"/>
  <c r="T389" i="2"/>
  <c r="V389" i="2"/>
  <c r="G396" i="2"/>
  <c r="I396" i="2"/>
  <c r="K396" i="2"/>
  <c r="M396" i="2"/>
  <c r="M446" i="2" s="1"/>
  <c r="O396" i="2"/>
  <c r="O446" i="2" s="1"/>
  <c r="Q396" i="2"/>
  <c r="Q446" i="2" s="1"/>
  <c r="S396" i="2"/>
  <c r="S446" i="2" s="1"/>
  <c r="U396" i="2"/>
  <c r="G407" i="2"/>
  <c r="I407" i="2"/>
  <c r="K407" i="2"/>
  <c r="M407" i="2"/>
  <c r="O407" i="2"/>
  <c r="Q407" i="2"/>
  <c r="S407" i="2"/>
  <c r="U407" i="2"/>
  <c r="G446" i="2"/>
  <c r="I446" i="2"/>
  <c r="L446" i="2"/>
  <c r="N446" i="2"/>
  <c r="P446" i="2"/>
  <c r="U446" i="2"/>
  <c r="F450" i="2"/>
  <c r="H450" i="2"/>
  <c r="J450" i="2"/>
  <c r="L450" i="2"/>
  <c r="N450" i="2"/>
  <c r="P450" i="2"/>
  <c r="R450" i="2"/>
  <c r="T450" i="2"/>
  <c r="V450" i="2"/>
  <c r="G454" i="2"/>
  <c r="I454" i="2"/>
  <c r="O454" i="2"/>
  <c r="Q454" i="2"/>
  <c r="S454" i="2"/>
  <c r="U454" i="2"/>
  <c r="H446" i="2"/>
  <c r="J446" i="2"/>
  <c r="T446" i="2"/>
  <c r="V446" i="2"/>
  <c r="T353" i="2"/>
  <c r="O337" i="2"/>
  <c r="Q337" i="2"/>
  <c r="S337" i="2"/>
  <c r="U337" i="2"/>
  <c r="V353" i="2"/>
  <c r="G346" i="2"/>
  <c r="I346" i="2"/>
  <c r="K346" i="2"/>
  <c r="M346" i="2"/>
  <c r="O346" i="2"/>
  <c r="Q346" i="2"/>
  <c r="S346" i="2"/>
  <c r="U346" i="2"/>
  <c r="F346" i="2"/>
  <c r="H346" i="2"/>
  <c r="J346" i="2"/>
  <c r="L346" i="2"/>
  <c r="N346" i="2"/>
  <c r="P346" i="2"/>
  <c r="R346" i="2"/>
  <c r="T346" i="2"/>
  <c r="V346" i="2"/>
  <c r="V294" i="2" l="1"/>
  <c r="U294" i="2"/>
  <c r="T294" i="2"/>
  <c r="S294" i="2"/>
  <c r="R294" i="2"/>
  <c r="Q294" i="2"/>
  <c r="P294" i="2"/>
  <c r="O294" i="2"/>
  <c r="N294" i="2"/>
  <c r="M294" i="2"/>
  <c r="L294" i="2"/>
  <c r="K294" i="2"/>
  <c r="J294" i="2"/>
  <c r="I294" i="2"/>
  <c r="H294" i="2"/>
  <c r="G294" i="2"/>
  <c r="F294" i="2"/>
  <c r="V293" i="2"/>
  <c r="U293" i="2"/>
  <c r="T293" i="2"/>
  <c r="S293" i="2"/>
  <c r="R293" i="2"/>
  <c r="Q293" i="2"/>
  <c r="P293" i="2"/>
  <c r="O293" i="2"/>
  <c r="N293" i="2"/>
  <c r="M293" i="2"/>
  <c r="L293" i="2"/>
  <c r="K293" i="2"/>
  <c r="J293" i="2"/>
  <c r="I293" i="2"/>
  <c r="H293" i="2"/>
  <c r="G293" i="2"/>
  <c r="F293" i="2"/>
  <c r="V292" i="2"/>
  <c r="U292" i="2"/>
  <c r="T292" i="2"/>
  <c r="S292" i="2"/>
  <c r="R292" i="2"/>
  <c r="Q292" i="2"/>
  <c r="P292" i="2"/>
  <c r="O292" i="2"/>
  <c r="N292" i="2"/>
  <c r="M292" i="2"/>
  <c r="L292" i="2"/>
  <c r="K292" i="2"/>
  <c r="J292" i="2"/>
  <c r="I292" i="2"/>
  <c r="H292" i="2"/>
  <c r="G292" i="2"/>
  <c r="F292" i="2"/>
  <c r="V291" i="2"/>
  <c r="U291" i="2"/>
  <c r="T291" i="2"/>
  <c r="S291" i="2"/>
  <c r="R291" i="2"/>
  <c r="Q291" i="2"/>
  <c r="P291" i="2"/>
  <c r="O291" i="2"/>
  <c r="N291" i="2"/>
  <c r="M291" i="2"/>
  <c r="L291" i="2"/>
  <c r="K291" i="2"/>
  <c r="J291" i="2"/>
  <c r="I291" i="2"/>
  <c r="H291" i="2"/>
  <c r="G291" i="2"/>
  <c r="F291" i="2"/>
  <c r="V290" i="2"/>
  <c r="U290" i="2"/>
  <c r="T290" i="2"/>
  <c r="S290" i="2"/>
  <c r="R290" i="2"/>
  <c r="Q290" i="2"/>
  <c r="P290" i="2"/>
  <c r="O290" i="2"/>
  <c r="N290" i="2"/>
  <c r="M290" i="2"/>
  <c r="L290" i="2"/>
  <c r="K290" i="2"/>
  <c r="J290" i="2"/>
  <c r="I290" i="2"/>
  <c r="H290" i="2"/>
  <c r="G290" i="2"/>
  <c r="F290" i="2"/>
  <c r="V289" i="2"/>
  <c r="U289" i="2"/>
  <c r="T289" i="2"/>
  <c r="S289" i="2"/>
  <c r="R289" i="2"/>
  <c r="Q289" i="2"/>
  <c r="P289" i="2"/>
  <c r="O289" i="2"/>
  <c r="N289" i="2"/>
  <c r="M289" i="2"/>
  <c r="L289" i="2"/>
  <c r="K289" i="2"/>
  <c r="J289" i="2"/>
  <c r="I289" i="2"/>
  <c r="H289" i="2"/>
  <c r="G289" i="2"/>
  <c r="F289" i="2"/>
  <c r="V288" i="2"/>
  <c r="U288" i="2"/>
  <c r="T288" i="2"/>
  <c r="S288" i="2"/>
  <c r="R288" i="2"/>
  <c r="Q288" i="2"/>
  <c r="P288" i="2"/>
  <c r="O288" i="2"/>
  <c r="N288" i="2"/>
  <c r="M288" i="2"/>
  <c r="L288" i="2"/>
  <c r="K288" i="2"/>
  <c r="J288" i="2"/>
  <c r="I288" i="2"/>
  <c r="H288" i="2"/>
  <c r="G288" i="2"/>
  <c r="F288" i="2"/>
  <c r="V285" i="2"/>
  <c r="U285" i="2"/>
  <c r="T285" i="2"/>
  <c r="S285" i="2"/>
  <c r="R285" i="2"/>
  <c r="Q285" i="2"/>
  <c r="P285" i="2"/>
  <c r="O285" i="2"/>
  <c r="N285" i="2"/>
  <c r="M285" i="2"/>
  <c r="L285" i="2"/>
  <c r="K285" i="2"/>
  <c r="J285" i="2"/>
  <c r="I285" i="2"/>
  <c r="H285" i="2"/>
  <c r="G285" i="2"/>
  <c r="F285" i="2"/>
  <c r="V284" i="2"/>
  <c r="U284" i="2"/>
  <c r="T284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V283" i="2"/>
  <c r="U283" i="2"/>
  <c r="T283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G283" i="2"/>
  <c r="F283" i="2"/>
  <c r="V282" i="2"/>
  <c r="U282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V277" i="2"/>
  <c r="U277" i="2"/>
  <c r="T277" i="2"/>
  <c r="S277" i="2"/>
  <c r="R277" i="2"/>
  <c r="Q277" i="2"/>
  <c r="P277" i="2"/>
  <c r="O277" i="2"/>
  <c r="N277" i="2"/>
  <c r="M277" i="2"/>
  <c r="L277" i="2"/>
  <c r="K277" i="2"/>
  <c r="J277" i="2"/>
  <c r="I277" i="2"/>
  <c r="H277" i="2"/>
  <c r="G277" i="2"/>
  <c r="F277" i="2"/>
  <c r="V276" i="2"/>
  <c r="U276" i="2"/>
  <c r="T276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V275" i="2"/>
  <c r="U275" i="2"/>
  <c r="T275" i="2"/>
  <c r="S275" i="2"/>
  <c r="R275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V274" i="2"/>
  <c r="U274" i="2"/>
  <c r="T274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V273" i="2"/>
  <c r="U273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V272" i="2"/>
  <c r="U272" i="2"/>
  <c r="T272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V215" i="2"/>
  <c r="U215" i="2"/>
  <c r="T215" i="2"/>
  <c r="S215" i="2"/>
  <c r="Q215" i="2"/>
  <c r="P215" i="2"/>
  <c r="O215" i="2"/>
  <c r="N215" i="2"/>
  <c r="M215" i="2"/>
  <c r="L215" i="2"/>
  <c r="J215" i="2"/>
  <c r="I215" i="2"/>
  <c r="H215" i="2"/>
  <c r="G215" i="2"/>
  <c r="V240" i="2"/>
  <c r="U240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F237" i="2"/>
  <c r="V236" i="2"/>
  <c r="U236" i="2"/>
  <c r="T236" i="2"/>
  <c r="S236" i="2"/>
  <c r="Q236" i="2"/>
  <c r="P236" i="2"/>
  <c r="O236" i="2"/>
  <c r="N236" i="2"/>
  <c r="M236" i="2"/>
  <c r="L236" i="2"/>
  <c r="J236" i="2"/>
  <c r="I236" i="2"/>
  <c r="H236" i="2"/>
  <c r="G236" i="2"/>
  <c r="F236" i="2"/>
  <c r="V235" i="2"/>
  <c r="U235" i="2"/>
  <c r="T235" i="2"/>
  <c r="S235" i="2"/>
  <c r="R235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V234" i="2"/>
  <c r="U234" i="2"/>
  <c r="T234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V233" i="2"/>
  <c r="U233" i="2"/>
  <c r="T233" i="2"/>
  <c r="S233" i="2"/>
  <c r="Q233" i="2"/>
  <c r="P233" i="2"/>
  <c r="O233" i="2"/>
  <c r="N233" i="2"/>
  <c r="M233" i="2"/>
  <c r="L233" i="2"/>
  <c r="J233" i="2"/>
  <c r="I233" i="2"/>
  <c r="H233" i="2"/>
  <c r="G233" i="2"/>
  <c r="F233" i="2"/>
  <c r="V232" i="2"/>
  <c r="U232" i="2"/>
  <c r="T232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F232" i="2"/>
  <c r="V231" i="2"/>
  <c r="U231" i="2"/>
  <c r="T231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V229" i="2"/>
  <c r="U229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V228" i="2"/>
  <c r="U228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F228" i="2"/>
  <c r="V227" i="2"/>
  <c r="U227" i="2"/>
  <c r="T227" i="2"/>
  <c r="S227" i="2"/>
  <c r="R227" i="2"/>
  <c r="Q227" i="2"/>
  <c r="P227" i="2"/>
  <c r="O227" i="2"/>
  <c r="N227" i="2"/>
  <c r="M227" i="2"/>
  <c r="L227" i="2"/>
  <c r="K227" i="2"/>
  <c r="J227" i="2"/>
  <c r="I227" i="2"/>
  <c r="H227" i="2"/>
  <c r="G227" i="2"/>
  <c r="F227" i="2"/>
  <c r="V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V223" i="2"/>
  <c r="U223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V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F220" i="2"/>
  <c r="V219" i="2"/>
  <c r="U219" i="2"/>
  <c r="T219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V218" i="2"/>
  <c r="U218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U241" i="2"/>
  <c r="V241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U242" i="2"/>
  <c r="V242" i="2"/>
  <c r="F244" i="2"/>
  <c r="G244" i="2"/>
  <c r="H244" i="2"/>
  <c r="I244" i="2"/>
  <c r="J244" i="2"/>
  <c r="L244" i="2"/>
  <c r="M244" i="2"/>
  <c r="N244" i="2"/>
  <c r="O244" i="2"/>
  <c r="P244" i="2"/>
  <c r="Q244" i="2"/>
  <c r="S244" i="2"/>
  <c r="T244" i="2"/>
  <c r="U244" i="2"/>
  <c r="V244" i="2"/>
  <c r="F245" i="2"/>
  <c r="F246" i="2"/>
  <c r="F247" i="2"/>
  <c r="F248" i="2"/>
  <c r="F250" i="2"/>
  <c r="F253" i="2"/>
  <c r="F261" i="2"/>
  <c r="R261" i="2"/>
  <c r="S261" i="2"/>
  <c r="T261" i="2"/>
  <c r="U261" i="2"/>
  <c r="V261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F190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V187" i="2"/>
  <c r="U187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V186" i="2"/>
  <c r="U186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V185" i="2"/>
  <c r="U185" i="2"/>
  <c r="T185" i="2"/>
  <c r="S185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F243" i="2" l="1"/>
  <c r="U243" i="2"/>
  <c r="S243" i="2"/>
  <c r="Q243" i="2"/>
  <c r="O243" i="2"/>
  <c r="M243" i="2"/>
  <c r="K243" i="2"/>
  <c r="I243" i="2"/>
  <c r="G243" i="2"/>
  <c r="V243" i="2"/>
  <c r="T243" i="2"/>
  <c r="R243" i="2"/>
  <c r="P243" i="2"/>
  <c r="N243" i="2"/>
  <c r="L243" i="2"/>
  <c r="J243" i="2"/>
  <c r="H243" i="2"/>
  <c r="G226" i="2"/>
  <c r="I226" i="2"/>
  <c r="K226" i="2"/>
  <c r="M226" i="2"/>
  <c r="O226" i="2"/>
  <c r="Q226" i="2"/>
  <c r="S226" i="2"/>
  <c r="U226" i="2"/>
  <c r="F230" i="2"/>
  <c r="H230" i="2"/>
  <c r="J230" i="2"/>
  <c r="L230" i="2"/>
  <c r="N230" i="2"/>
  <c r="P230" i="2"/>
  <c r="R230" i="2"/>
  <c r="T230" i="2"/>
  <c r="V230" i="2"/>
  <c r="G295" i="2"/>
  <c r="I295" i="2"/>
  <c r="K295" i="2"/>
  <c r="M295" i="2"/>
  <c r="O295" i="2"/>
  <c r="Q295" i="2"/>
  <c r="S295" i="2"/>
  <c r="U295" i="2"/>
  <c r="F295" i="2"/>
  <c r="H295" i="2"/>
  <c r="J295" i="2"/>
  <c r="L295" i="2"/>
  <c r="N295" i="2"/>
  <c r="P295" i="2"/>
  <c r="R295" i="2"/>
  <c r="H280" i="2"/>
  <c r="J280" i="2"/>
  <c r="L280" i="2"/>
  <c r="N280" i="2"/>
  <c r="P280" i="2"/>
  <c r="R280" i="2"/>
  <c r="T280" i="2"/>
  <c r="V280" i="2"/>
  <c r="G287" i="2"/>
  <c r="I287" i="2"/>
  <c r="K287" i="2"/>
  <c r="M287" i="2"/>
  <c r="O287" i="2"/>
  <c r="Q287" i="2"/>
  <c r="S287" i="2"/>
  <c r="T295" i="2"/>
  <c r="G280" i="2"/>
  <c r="I280" i="2"/>
  <c r="K280" i="2"/>
  <c r="M280" i="2"/>
  <c r="O280" i="2"/>
  <c r="Q280" i="2"/>
  <c r="S280" i="2"/>
  <c r="U280" i="2"/>
  <c r="U287" i="2"/>
  <c r="F287" i="2"/>
  <c r="H287" i="2"/>
  <c r="J287" i="2"/>
  <c r="L287" i="2"/>
  <c r="N287" i="2"/>
  <c r="P287" i="2"/>
  <c r="R287" i="2"/>
  <c r="T287" i="2"/>
  <c r="V295" i="2"/>
  <c r="V287" i="2"/>
  <c r="G128" i="2"/>
  <c r="I128" i="2"/>
  <c r="K128" i="2"/>
  <c r="M128" i="2"/>
  <c r="O128" i="2"/>
  <c r="Q128" i="2"/>
  <c r="S128" i="2"/>
  <c r="U128" i="2"/>
  <c r="H135" i="2"/>
  <c r="J135" i="2"/>
  <c r="L135" i="2"/>
  <c r="N135" i="2"/>
  <c r="P135" i="2"/>
  <c r="R135" i="2"/>
  <c r="T135" i="2"/>
  <c r="V135" i="2"/>
  <c r="F124" i="2"/>
  <c r="H124" i="2"/>
  <c r="J124" i="2"/>
  <c r="L124" i="2"/>
  <c r="N124" i="2"/>
  <c r="P124" i="2"/>
  <c r="R124" i="2"/>
  <c r="T124" i="2"/>
  <c r="V124" i="2"/>
  <c r="G31" i="2"/>
  <c r="I31" i="2"/>
  <c r="K31" i="2"/>
  <c r="M31" i="2"/>
  <c r="O31" i="2"/>
  <c r="Q31" i="2"/>
  <c r="S31" i="2"/>
  <c r="U31" i="2"/>
  <c r="F79" i="2"/>
  <c r="H79" i="2"/>
  <c r="J79" i="2"/>
  <c r="L79" i="2"/>
  <c r="N79" i="2"/>
  <c r="P79" i="2"/>
  <c r="R79" i="2"/>
  <c r="T79" i="2"/>
  <c r="V79" i="2"/>
  <c r="F183" i="2"/>
  <c r="H183" i="2"/>
  <c r="J183" i="2"/>
  <c r="L183" i="2"/>
  <c r="N183" i="2"/>
  <c r="P183" i="2"/>
  <c r="R183" i="2"/>
  <c r="T183" i="2"/>
  <c r="V183" i="2"/>
  <c r="G193" i="2"/>
  <c r="I193" i="2"/>
  <c r="K193" i="2"/>
  <c r="M193" i="2"/>
  <c r="O193" i="2"/>
  <c r="Q193" i="2"/>
  <c r="S193" i="2"/>
  <c r="U193" i="2"/>
  <c r="F251" i="2"/>
  <c r="G238" i="2"/>
  <c r="I238" i="2"/>
  <c r="M238" i="2"/>
  <c r="O238" i="2"/>
  <c r="Q238" i="2"/>
  <c r="S238" i="2"/>
  <c r="U238" i="2"/>
  <c r="F31" i="2"/>
  <c r="H31" i="2"/>
  <c r="J31" i="2"/>
  <c r="L31" i="2"/>
  <c r="N31" i="2"/>
  <c r="P31" i="2"/>
  <c r="R31" i="2"/>
  <c r="T31" i="2"/>
  <c r="V31" i="2"/>
  <c r="G79" i="2"/>
  <c r="I79" i="2"/>
  <c r="K79" i="2"/>
  <c r="M79" i="2"/>
  <c r="O79" i="2"/>
  <c r="Q79" i="2"/>
  <c r="S79" i="2"/>
  <c r="U79" i="2"/>
  <c r="G183" i="2"/>
  <c r="I183" i="2"/>
  <c r="K183" i="2"/>
  <c r="M183" i="2"/>
  <c r="O183" i="2"/>
  <c r="Q183" i="2"/>
  <c r="S183" i="2"/>
  <c r="U183" i="2"/>
  <c r="F193" i="2"/>
  <c r="H193" i="2"/>
  <c r="J193" i="2"/>
  <c r="L193" i="2"/>
  <c r="N193" i="2"/>
  <c r="P193" i="2"/>
  <c r="R193" i="2"/>
  <c r="T193" i="2"/>
  <c r="V193" i="2"/>
  <c r="F226" i="2"/>
  <c r="H226" i="2"/>
  <c r="J226" i="2"/>
  <c r="L226" i="2"/>
  <c r="N226" i="2"/>
  <c r="P226" i="2"/>
  <c r="R226" i="2"/>
  <c r="T226" i="2"/>
  <c r="V226" i="2"/>
  <c r="G230" i="2"/>
  <c r="I230" i="2"/>
  <c r="K230" i="2"/>
  <c r="M230" i="2"/>
  <c r="O230" i="2"/>
  <c r="Q230" i="2"/>
  <c r="S230" i="2"/>
  <c r="U230" i="2"/>
  <c r="H238" i="2"/>
  <c r="J238" i="2"/>
  <c r="L238" i="2"/>
  <c r="N238" i="2"/>
  <c r="P238" i="2"/>
  <c r="T238" i="2"/>
  <c r="V238" i="2"/>
  <c r="G143" i="2"/>
  <c r="I143" i="2"/>
  <c r="K143" i="2"/>
  <c r="M143" i="2"/>
  <c r="O143" i="2"/>
  <c r="Q143" i="2"/>
  <c r="S143" i="2"/>
  <c r="U143" i="2"/>
  <c r="F128" i="2"/>
  <c r="H128" i="2"/>
  <c r="J128" i="2"/>
  <c r="L128" i="2"/>
  <c r="N128" i="2"/>
  <c r="P128" i="2"/>
  <c r="R128" i="2"/>
  <c r="T128" i="2"/>
  <c r="V128" i="2"/>
  <c r="G135" i="2"/>
  <c r="I135" i="2"/>
  <c r="K135" i="2"/>
  <c r="M135" i="2"/>
  <c r="O135" i="2"/>
  <c r="Q135" i="2"/>
  <c r="S135" i="2"/>
  <c r="U135" i="2"/>
  <c r="F143" i="2"/>
  <c r="H143" i="2"/>
  <c r="J143" i="2"/>
  <c r="L143" i="2"/>
  <c r="N143" i="2"/>
  <c r="P143" i="2"/>
  <c r="R143" i="2"/>
  <c r="T143" i="2"/>
  <c r="V143" i="2"/>
  <c r="G124" i="2"/>
  <c r="I124" i="2"/>
  <c r="K124" i="2"/>
  <c r="M124" i="2"/>
  <c r="O124" i="2"/>
  <c r="Q124" i="2"/>
  <c r="S124" i="2"/>
  <c r="U124" i="2"/>
  <c r="V91" i="2" l="1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F154" i="2"/>
  <c r="F152" i="2"/>
  <c r="F151" i="2"/>
  <c r="F150" i="2"/>
  <c r="F149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F49" i="2" l="1"/>
  <c r="U49" i="2"/>
  <c r="S49" i="2"/>
  <c r="Q49" i="2"/>
  <c r="O49" i="2"/>
  <c r="M49" i="2"/>
  <c r="K49" i="2"/>
  <c r="I49" i="2"/>
  <c r="G83" i="2"/>
  <c r="I83" i="2"/>
  <c r="K83" i="2"/>
  <c r="M83" i="2"/>
  <c r="O83" i="2"/>
  <c r="Q83" i="2"/>
  <c r="S83" i="2"/>
  <c r="U83" i="2"/>
  <c r="H89" i="2"/>
  <c r="J89" i="2"/>
  <c r="L89" i="2"/>
  <c r="N89" i="2"/>
  <c r="P89" i="2"/>
  <c r="R89" i="2"/>
  <c r="T89" i="2"/>
  <c r="V89" i="2"/>
  <c r="F92" i="2"/>
  <c r="H92" i="2"/>
  <c r="J92" i="2"/>
  <c r="L92" i="2"/>
  <c r="N92" i="2"/>
  <c r="P92" i="2"/>
  <c r="R92" i="2"/>
  <c r="T92" i="2"/>
  <c r="V92" i="2"/>
  <c r="H35" i="2"/>
  <c r="J35" i="2"/>
  <c r="L35" i="2"/>
  <c r="N35" i="2"/>
  <c r="P35" i="2"/>
  <c r="R35" i="2"/>
  <c r="T35" i="2"/>
  <c r="V35" i="2"/>
  <c r="G45" i="2"/>
  <c r="I45" i="2"/>
  <c r="K45" i="2"/>
  <c r="M45" i="2"/>
  <c r="O45" i="2"/>
  <c r="Q45" i="2"/>
  <c r="S45" i="2"/>
  <c r="U45" i="2"/>
  <c r="F83" i="2"/>
  <c r="H83" i="2"/>
  <c r="J83" i="2"/>
  <c r="L83" i="2"/>
  <c r="N83" i="2"/>
  <c r="P83" i="2"/>
  <c r="R83" i="2"/>
  <c r="T83" i="2"/>
  <c r="V83" i="2"/>
  <c r="G89" i="2"/>
  <c r="I89" i="2"/>
  <c r="K89" i="2"/>
  <c r="M89" i="2"/>
  <c r="O89" i="2"/>
  <c r="Q89" i="2"/>
  <c r="S89" i="2"/>
  <c r="U89" i="2"/>
  <c r="G92" i="2"/>
  <c r="I92" i="2"/>
  <c r="K92" i="2"/>
  <c r="M92" i="2"/>
  <c r="O92" i="2"/>
  <c r="Q92" i="2"/>
  <c r="S92" i="2"/>
  <c r="U92" i="2"/>
  <c r="G49" i="2"/>
  <c r="V49" i="2"/>
  <c r="T49" i="2"/>
  <c r="R49" i="2"/>
  <c r="P49" i="2"/>
  <c r="N49" i="2"/>
  <c r="L49" i="2"/>
  <c r="J49" i="2"/>
  <c r="H49" i="2"/>
  <c r="F45" i="2"/>
  <c r="H45" i="2"/>
  <c r="J45" i="2"/>
  <c r="L45" i="2"/>
  <c r="N45" i="2"/>
  <c r="P45" i="2"/>
  <c r="G35" i="2"/>
  <c r="I35" i="2"/>
  <c r="K35" i="2"/>
  <c r="M35" i="2"/>
  <c r="O35" i="2"/>
  <c r="Q35" i="2"/>
  <c r="S35" i="2"/>
  <c r="U35" i="2"/>
  <c r="R45" i="2"/>
  <c r="T45" i="2"/>
  <c r="V45" i="2"/>
  <c r="F10" i="2"/>
  <c r="F11" i="2"/>
  <c r="F417" i="2" l="1"/>
  <c r="F415" i="2"/>
  <c r="F414" i="2"/>
  <c r="F413" i="2"/>
  <c r="F412" i="2"/>
  <c r="F306" i="2"/>
  <c r="F304" i="2"/>
  <c r="F303" i="2"/>
  <c r="F302" i="2"/>
  <c r="F301" i="2"/>
  <c r="F18" i="2"/>
  <c r="F9" i="2"/>
  <c r="F411" i="2"/>
  <c r="G411" i="2"/>
  <c r="G418" i="2" s="1"/>
  <c r="H411" i="2"/>
  <c r="H418" i="2" s="1"/>
  <c r="I411" i="2"/>
  <c r="I418" i="2" s="1"/>
  <c r="J411" i="2"/>
  <c r="J418" i="2" s="1"/>
  <c r="K411" i="2"/>
  <c r="K418" i="2" s="1"/>
  <c r="L411" i="2"/>
  <c r="L418" i="2" s="1"/>
  <c r="M411" i="2"/>
  <c r="M418" i="2" s="1"/>
  <c r="N411" i="2"/>
  <c r="N418" i="2" s="1"/>
  <c r="O411" i="2"/>
  <c r="O418" i="2" s="1"/>
  <c r="P411" i="2"/>
  <c r="P418" i="2" s="1"/>
  <c r="Q411" i="2"/>
  <c r="Q418" i="2" s="1"/>
  <c r="R411" i="2"/>
  <c r="R418" i="2" s="1"/>
  <c r="S411" i="2"/>
  <c r="S418" i="2" s="1"/>
  <c r="T411" i="2"/>
  <c r="T418" i="2" s="1"/>
  <c r="U411" i="2"/>
  <c r="U418" i="2" s="1"/>
  <c r="V411" i="2"/>
  <c r="V418" i="2" s="1"/>
  <c r="F424" i="2"/>
  <c r="G424" i="2"/>
  <c r="H424" i="2"/>
  <c r="I424" i="2"/>
  <c r="J424" i="2"/>
  <c r="K424" i="2"/>
  <c r="L424" i="2"/>
  <c r="M424" i="2"/>
  <c r="N424" i="2"/>
  <c r="O424" i="2"/>
  <c r="P424" i="2"/>
  <c r="Q424" i="2"/>
  <c r="R424" i="2"/>
  <c r="S424" i="2"/>
  <c r="T424" i="2"/>
  <c r="U424" i="2"/>
  <c r="V424" i="2"/>
  <c r="F358" i="2"/>
  <c r="G358" i="2"/>
  <c r="H358" i="2"/>
  <c r="I358" i="2"/>
  <c r="J358" i="2"/>
  <c r="K358" i="2"/>
  <c r="L358" i="2"/>
  <c r="M358" i="2"/>
  <c r="N358" i="2"/>
  <c r="O358" i="2"/>
  <c r="P358" i="2"/>
  <c r="Q358" i="2"/>
  <c r="R358" i="2"/>
  <c r="S358" i="2"/>
  <c r="T358" i="2"/>
  <c r="U358" i="2"/>
  <c r="V358" i="2"/>
  <c r="F365" i="2"/>
  <c r="G365" i="2"/>
  <c r="H365" i="2"/>
  <c r="I365" i="2"/>
  <c r="J365" i="2"/>
  <c r="K365" i="2"/>
  <c r="L365" i="2"/>
  <c r="M365" i="2"/>
  <c r="N365" i="2"/>
  <c r="O365" i="2"/>
  <c r="P365" i="2"/>
  <c r="Q365" i="2"/>
  <c r="R365" i="2"/>
  <c r="S365" i="2"/>
  <c r="T365" i="2"/>
  <c r="U365" i="2"/>
  <c r="V365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F148" i="2"/>
  <c r="G148" i="2"/>
  <c r="G155" i="2" s="1"/>
  <c r="H148" i="2"/>
  <c r="H155" i="2" s="1"/>
  <c r="I148" i="2"/>
  <c r="I155" i="2" s="1"/>
  <c r="J148" i="2"/>
  <c r="J155" i="2" s="1"/>
  <c r="K148" i="2"/>
  <c r="K155" i="2" s="1"/>
  <c r="L148" i="2"/>
  <c r="L155" i="2" s="1"/>
  <c r="M148" i="2"/>
  <c r="M155" i="2" s="1"/>
  <c r="N148" i="2"/>
  <c r="N155" i="2" s="1"/>
  <c r="O148" i="2"/>
  <c r="O155" i="2" s="1"/>
  <c r="P148" i="2"/>
  <c r="P155" i="2" s="1"/>
  <c r="Q148" i="2"/>
  <c r="Q155" i="2" s="1"/>
  <c r="R148" i="2"/>
  <c r="R155" i="2" s="1"/>
  <c r="S148" i="2"/>
  <c r="S155" i="2" s="1"/>
  <c r="T148" i="2"/>
  <c r="T155" i="2" s="1"/>
  <c r="U148" i="2"/>
  <c r="U155" i="2" s="1"/>
  <c r="V148" i="2"/>
  <c r="V155" i="2" s="1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V197" i="2"/>
  <c r="U197" i="2"/>
  <c r="T197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V171" i="2"/>
  <c r="U171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V370" i="2"/>
  <c r="U370" i="2"/>
  <c r="T370" i="2"/>
  <c r="S370" i="2"/>
  <c r="R370" i="2"/>
  <c r="Q370" i="2"/>
  <c r="P370" i="2"/>
  <c r="O370" i="2"/>
  <c r="N370" i="2"/>
  <c r="M370" i="2"/>
  <c r="L370" i="2"/>
  <c r="K370" i="2"/>
  <c r="J370" i="2"/>
  <c r="I370" i="2"/>
  <c r="H370" i="2"/>
  <c r="G370" i="2"/>
  <c r="F370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F300" i="2"/>
  <c r="G300" i="2"/>
  <c r="G307" i="2" s="1"/>
  <c r="H300" i="2"/>
  <c r="H307" i="2" s="1"/>
  <c r="I300" i="2"/>
  <c r="I307" i="2" s="1"/>
  <c r="J300" i="2"/>
  <c r="J307" i="2" s="1"/>
  <c r="K300" i="2"/>
  <c r="K307" i="2" s="1"/>
  <c r="L300" i="2"/>
  <c r="L307" i="2" s="1"/>
  <c r="M300" i="2"/>
  <c r="M307" i="2" s="1"/>
  <c r="N300" i="2"/>
  <c r="N307" i="2" s="1"/>
  <c r="O300" i="2"/>
  <c r="O307" i="2" s="1"/>
  <c r="P300" i="2"/>
  <c r="P307" i="2" s="1"/>
  <c r="Q300" i="2"/>
  <c r="Q307" i="2" s="1"/>
  <c r="R300" i="2"/>
  <c r="R307" i="2" s="1"/>
  <c r="S300" i="2"/>
  <c r="S307" i="2" s="1"/>
  <c r="T300" i="2"/>
  <c r="T307" i="2" s="1"/>
  <c r="U300" i="2"/>
  <c r="U307" i="2" s="1"/>
  <c r="V300" i="2"/>
  <c r="V307" i="2" s="1"/>
  <c r="F458" i="2"/>
  <c r="G458" i="2"/>
  <c r="H458" i="2"/>
  <c r="I458" i="2"/>
  <c r="J458" i="2"/>
  <c r="K458" i="2"/>
  <c r="L458" i="2"/>
  <c r="M458" i="2"/>
  <c r="N458" i="2"/>
  <c r="O458" i="2"/>
  <c r="P458" i="2"/>
  <c r="Q458" i="2"/>
  <c r="R458" i="2"/>
  <c r="S458" i="2"/>
  <c r="T458" i="2"/>
  <c r="U458" i="2"/>
  <c r="V458" i="2"/>
  <c r="F96" i="2" l="1"/>
  <c r="F200" i="2"/>
  <c r="F307" i="2"/>
  <c r="G146" i="2"/>
  <c r="I146" i="2"/>
  <c r="K146" i="2"/>
  <c r="M146" i="2"/>
  <c r="O146" i="2"/>
  <c r="Q146" i="2"/>
  <c r="S146" i="2"/>
  <c r="U146" i="2"/>
  <c r="H146" i="2"/>
  <c r="J146" i="2"/>
  <c r="L146" i="2"/>
  <c r="N146" i="2"/>
  <c r="P146" i="2"/>
  <c r="R146" i="2"/>
  <c r="T146" i="2"/>
  <c r="V146" i="2"/>
  <c r="F146" i="2"/>
  <c r="V212" i="2"/>
  <c r="U212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V297" i="2"/>
  <c r="U297" i="2"/>
  <c r="T297" i="2"/>
  <c r="S297" i="2"/>
  <c r="R297" i="2"/>
  <c r="Q297" i="2"/>
  <c r="P297" i="2"/>
  <c r="O297" i="2"/>
  <c r="N297" i="2"/>
  <c r="M297" i="2"/>
  <c r="L297" i="2"/>
  <c r="K297" i="2"/>
  <c r="J297" i="2"/>
  <c r="I297" i="2"/>
  <c r="H297" i="2"/>
  <c r="G297" i="2"/>
  <c r="F297" i="2"/>
  <c r="V296" i="2"/>
  <c r="U296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V455" i="2"/>
  <c r="U455" i="2"/>
  <c r="T455" i="2"/>
  <c r="S455" i="2"/>
  <c r="R455" i="2"/>
  <c r="Q455" i="2"/>
  <c r="P455" i="2"/>
  <c r="O455" i="2"/>
  <c r="N455" i="2"/>
  <c r="M455" i="2"/>
  <c r="L455" i="2"/>
  <c r="K455" i="2"/>
  <c r="J455" i="2"/>
  <c r="I455" i="2"/>
  <c r="H455" i="2"/>
  <c r="G455" i="2"/>
  <c r="F455" i="2"/>
  <c r="V408" i="2"/>
  <c r="U408" i="2"/>
  <c r="T408" i="2"/>
  <c r="S408" i="2"/>
  <c r="R408" i="2"/>
  <c r="Q408" i="2"/>
  <c r="P408" i="2"/>
  <c r="O408" i="2"/>
  <c r="N408" i="2"/>
  <c r="M408" i="2"/>
  <c r="L408" i="2"/>
  <c r="K408" i="2"/>
  <c r="J408" i="2"/>
  <c r="I408" i="2"/>
  <c r="H408" i="2"/>
  <c r="G408" i="2"/>
  <c r="F408" i="2"/>
  <c r="V474" i="2"/>
  <c r="U474" i="2"/>
  <c r="T474" i="2"/>
  <c r="S474" i="2"/>
  <c r="R474" i="2"/>
  <c r="Q474" i="2"/>
  <c r="P474" i="2"/>
  <c r="O474" i="2"/>
  <c r="N474" i="2"/>
  <c r="M474" i="2"/>
  <c r="L474" i="2"/>
  <c r="K474" i="2"/>
  <c r="J474" i="2"/>
  <c r="I474" i="2"/>
  <c r="H474" i="2"/>
  <c r="G474" i="2"/>
  <c r="F474" i="2"/>
  <c r="V432" i="2"/>
  <c r="U432" i="2"/>
  <c r="T432" i="2"/>
  <c r="S432" i="2"/>
  <c r="R432" i="2"/>
  <c r="Q432" i="2"/>
  <c r="P432" i="2"/>
  <c r="O432" i="2"/>
  <c r="N432" i="2"/>
  <c r="M432" i="2"/>
  <c r="L432" i="2"/>
  <c r="K432" i="2"/>
  <c r="J432" i="2"/>
  <c r="I432" i="2"/>
  <c r="H432" i="2"/>
  <c r="G432" i="2"/>
  <c r="F432" i="2"/>
  <c r="V373" i="2"/>
  <c r="U373" i="2"/>
  <c r="T373" i="2"/>
  <c r="S373" i="2"/>
  <c r="R373" i="2"/>
  <c r="Q373" i="2"/>
  <c r="P373" i="2"/>
  <c r="O373" i="2"/>
  <c r="N373" i="2"/>
  <c r="M373" i="2"/>
  <c r="L373" i="2"/>
  <c r="K373" i="2"/>
  <c r="J373" i="2"/>
  <c r="I373" i="2"/>
  <c r="H373" i="2"/>
  <c r="G373" i="2"/>
  <c r="F373" i="2"/>
  <c r="V355" i="2"/>
  <c r="U355" i="2"/>
  <c r="T355" i="2"/>
  <c r="S355" i="2"/>
  <c r="R355" i="2"/>
  <c r="Q355" i="2"/>
  <c r="P355" i="2"/>
  <c r="O355" i="2"/>
  <c r="N355" i="2"/>
  <c r="M355" i="2"/>
  <c r="L355" i="2"/>
  <c r="K355" i="2"/>
  <c r="J355" i="2"/>
  <c r="I355" i="2"/>
  <c r="H355" i="2"/>
  <c r="G355" i="2"/>
  <c r="F355" i="2"/>
  <c r="V326" i="2"/>
  <c r="U326" i="2"/>
  <c r="T326" i="2"/>
  <c r="S326" i="2"/>
  <c r="R326" i="2"/>
  <c r="Q326" i="2"/>
  <c r="P326" i="2"/>
  <c r="O326" i="2"/>
  <c r="N326" i="2"/>
  <c r="M326" i="2"/>
  <c r="L326" i="2"/>
  <c r="K326" i="2"/>
  <c r="J326" i="2"/>
  <c r="I326" i="2"/>
  <c r="H326" i="2"/>
  <c r="G326" i="2"/>
  <c r="F326" i="2"/>
  <c r="V268" i="2"/>
  <c r="U268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I15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V354" i="2"/>
  <c r="U354" i="2"/>
  <c r="T354" i="2"/>
  <c r="S354" i="2"/>
  <c r="R354" i="2"/>
  <c r="Q354" i="2"/>
  <c r="P354" i="2"/>
  <c r="O354" i="2"/>
  <c r="N354" i="2"/>
  <c r="M354" i="2"/>
  <c r="L354" i="2"/>
  <c r="K354" i="2"/>
  <c r="J354" i="2"/>
  <c r="I354" i="2"/>
  <c r="H354" i="2"/>
  <c r="G354" i="2"/>
  <c r="F354" i="2"/>
  <c r="V325" i="2"/>
  <c r="U325" i="2"/>
  <c r="T325" i="2"/>
  <c r="S325" i="2"/>
  <c r="R325" i="2"/>
  <c r="Q325" i="2"/>
  <c r="P325" i="2"/>
  <c r="O325" i="2"/>
  <c r="N325" i="2"/>
  <c r="M325" i="2"/>
  <c r="L325" i="2"/>
  <c r="K325" i="2"/>
  <c r="J325" i="2"/>
  <c r="I325" i="2"/>
  <c r="H325" i="2"/>
  <c r="G325" i="2"/>
  <c r="F325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V318" i="2"/>
  <c r="U318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V317" i="2"/>
  <c r="U317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V316" i="2"/>
  <c r="U316" i="2"/>
  <c r="T316" i="2"/>
  <c r="S316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V315" i="2"/>
  <c r="U315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G315" i="2"/>
  <c r="F315" i="2"/>
  <c r="V314" i="2"/>
  <c r="U314" i="2"/>
  <c r="T314" i="2"/>
  <c r="S314" i="2"/>
  <c r="R314" i="2"/>
  <c r="Q314" i="2"/>
  <c r="P314" i="2"/>
  <c r="O314" i="2"/>
  <c r="N314" i="2"/>
  <c r="M314" i="2"/>
  <c r="L314" i="2"/>
  <c r="K314" i="2"/>
  <c r="J314" i="2"/>
  <c r="I314" i="2"/>
  <c r="H314" i="2"/>
  <c r="G314" i="2"/>
  <c r="F314" i="2"/>
  <c r="V313" i="2"/>
  <c r="U313" i="2"/>
  <c r="T313" i="2"/>
  <c r="S313" i="2"/>
  <c r="R313" i="2"/>
  <c r="Q313" i="2"/>
  <c r="P313" i="2"/>
  <c r="O313" i="2"/>
  <c r="N313" i="2"/>
  <c r="M313" i="2"/>
  <c r="L313" i="2"/>
  <c r="K313" i="2"/>
  <c r="J313" i="2"/>
  <c r="I313" i="2"/>
  <c r="H313" i="2"/>
  <c r="G313" i="2"/>
  <c r="F313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F62" i="2"/>
  <c r="F64" i="2" s="1"/>
  <c r="G62" i="2"/>
  <c r="G64" i="2" s="1"/>
  <c r="H62" i="2"/>
  <c r="H64" i="2" s="1"/>
  <c r="I62" i="2"/>
  <c r="I64" i="2" s="1"/>
  <c r="J62" i="2"/>
  <c r="J64" i="2" s="1"/>
  <c r="K62" i="2"/>
  <c r="K64" i="2" s="1"/>
  <c r="L62" i="2"/>
  <c r="L64" i="2" s="1"/>
  <c r="M62" i="2"/>
  <c r="M64" i="2" s="1"/>
  <c r="N62" i="2"/>
  <c r="N64" i="2" s="1"/>
  <c r="O62" i="2"/>
  <c r="O64" i="2" s="1"/>
  <c r="P62" i="2"/>
  <c r="P64" i="2" s="1"/>
  <c r="Q62" i="2"/>
  <c r="Q64" i="2" s="1"/>
  <c r="R62" i="2"/>
  <c r="R64" i="2" s="1"/>
  <c r="S62" i="2"/>
  <c r="S64" i="2" s="1"/>
  <c r="T62" i="2"/>
  <c r="T64" i="2" s="1"/>
  <c r="U62" i="2"/>
  <c r="U64" i="2" s="1"/>
  <c r="V62" i="2"/>
  <c r="V64" i="2" s="1"/>
  <c r="F321" i="2"/>
  <c r="G321" i="2"/>
  <c r="G324" i="2" s="1"/>
  <c r="H321" i="2"/>
  <c r="H324" i="2" s="1"/>
  <c r="I321" i="2"/>
  <c r="I324" i="2" s="1"/>
  <c r="J321" i="2"/>
  <c r="J324" i="2" s="1"/>
  <c r="K321" i="2"/>
  <c r="K324" i="2" s="1"/>
  <c r="L321" i="2"/>
  <c r="L324" i="2" s="1"/>
  <c r="M321" i="2"/>
  <c r="M324" i="2" s="1"/>
  <c r="N321" i="2"/>
  <c r="N324" i="2" s="1"/>
  <c r="O321" i="2"/>
  <c r="O324" i="2" s="1"/>
  <c r="P321" i="2"/>
  <c r="P324" i="2" s="1"/>
  <c r="Q321" i="2"/>
  <c r="Q324" i="2" s="1"/>
  <c r="R321" i="2"/>
  <c r="R324" i="2" s="1"/>
  <c r="S321" i="2"/>
  <c r="S324" i="2" s="1"/>
  <c r="T321" i="2"/>
  <c r="T324" i="2" s="1"/>
  <c r="U321" i="2"/>
  <c r="U324" i="2" s="1"/>
  <c r="V321" i="2"/>
  <c r="V324" i="2" s="1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F368" i="2"/>
  <c r="G368" i="2"/>
  <c r="H368" i="2"/>
  <c r="I368" i="2"/>
  <c r="J368" i="2"/>
  <c r="K368" i="2"/>
  <c r="L368" i="2"/>
  <c r="M368" i="2"/>
  <c r="N368" i="2"/>
  <c r="O368" i="2"/>
  <c r="P368" i="2"/>
  <c r="Q368" i="2"/>
  <c r="R368" i="2"/>
  <c r="S368" i="2"/>
  <c r="T368" i="2"/>
  <c r="U368" i="2"/>
  <c r="V368" i="2"/>
  <c r="F357" i="2" l="1"/>
  <c r="J327" i="2"/>
  <c r="R327" i="2"/>
  <c r="N327" i="2"/>
  <c r="V327" i="2"/>
  <c r="G327" i="2"/>
  <c r="I327" i="2"/>
  <c r="K327" i="2"/>
  <c r="M327" i="2"/>
  <c r="O327" i="2"/>
  <c r="Q327" i="2"/>
  <c r="S327" i="2"/>
  <c r="U327" i="2"/>
  <c r="H357" i="2"/>
  <c r="J357" i="2"/>
  <c r="L357" i="2"/>
  <c r="N357" i="2"/>
  <c r="P357" i="2"/>
  <c r="R357" i="2"/>
  <c r="T357" i="2"/>
  <c r="V357" i="2"/>
  <c r="H327" i="2"/>
  <c r="L327" i="2"/>
  <c r="P327" i="2"/>
  <c r="T327" i="2"/>
  <c r="G357" i="2"/>
  <c r="I357" i="2"/>
  <c r="K357" i="2"/>
  <c r="M357" i="2"/>
  <c r="O357" i="2"/>
  <c r="Q357" i="2"/>
  <c r="S357" i="2"/>
  <c r="U357" i="2"/>
  <c r="F60" i="2"/>
  <c r="F69" i="2" s="1"/>
  <c r="H60" i="2"/>
  <c r="H69" i="2" s="1"/>
  <c r="J60" i="2"/>
  <c r="J69" i="2" s="1"/>
  <c r="L60" i="2"/>
  <c r="L69" i="2" s="1"/>
  <c r="N60" i="2"/>
  <c r="N69" i="2" s="1"/>
  <c r="P60" i="2"/>
  <c r="P69" i="2" s="1"/>
  <c r="R60" i="2"/>
  <c r="R69" i="2" s="1"/>
  <c r="T60" i="2"/>
  <c r="T69" i="2" s="1"/>
  <c r="V60" i="2"/>
  <c r="V69" i="2" s="1"/>
  <c r="G60" i="2"/>
  <c r="G69" i="2" s="1"/>
  <c r="I60" i="2"/>
  <c r="I69" i="2" s="1"/>
  <c r="K60" i="2"/>
  <c r="K69" i="2" s="1"/>
  <c r="M60" i="2"/>
  <c r="M69" i="2" s="1"/>
  <c r="O60" i="2"/>
  <c r="O69" i="2" s="1"/>
  <c r="Q60" i="2"/>
  <c r="Q69" i="2" s="1"/>
  <c r="S60" i="2"/>
  <c r="S69" i="2" s="1"/>
  <c r="U60" i="2"/>
  <c r="U69" i="2" s="1"/>
  <c r="F320" i="2"/>
  <c r="G320" i="2"/>
  <c r="H320" i="2"/>
  <c r="I320" i="2"/>
  <c r="J320" i="2"/>
  <c r="K320" i="2"/>
  <c r="L320" i="2"/>
  <c r="M320" i="2"/>
  <c r="N320" i="2"/>
  <c r="O320" i="2"/>
  <c r="P320" i="2"/>
  <c r="Q320" i="2"/>
  <c r="R320" i="2"/>
  <c r="S320" i="2"/>
  <c r="T320" i="2"/>
  <c r="U320" i="2"/>
  <c r="V320" i="2"/>
  <c r="V466" i="2"/>
  <c r="U466" i="2"/>
  <c r="T466" i="2"/>
  <c r="S466" i="2"/>
  <c r="R466" i="2"/>
  <c r="Q466" i="2"/>
  <c r="P466" i="2"/>
  <c r="O466" i="2"/>
  <c r="N466" i="2"/>
  <c r="M466" i="2"/>
  <c r="L466" i="2"/>
  <c r="K466" i="2"/>
  <c r="J466" i="2"/>
  <c r="I466" i="2"/>
  <c r="H466" i="2"/>
  <c r="G466" i="2"/>
  <c r="F466" i="2"/>
  <c r="V465" i="2"/>
  <c r="U465" i="2"/>
  <c r="T465" i="2"/>
  <c r="S465" i="2"/>
  <c r="R465" i="2"/>
  <c r="Q465" i="2"/>
  <c r="P465" i="2"/>
  <c r="O465" i="2"/>
  <c r="N465" i="2"/>
  <c r="M465" i="2"/>
  <c r="L465" i="2"/>
  <c r="K465" i="2"/>
  <c r="J465" i="2"/>
  <c r="I465" i="2"/>
  <c r="H465" i="2"/>
  <c r="G465" i="2"/>
  <c r="F465" i="2"/>
  <c r="V473" i="2"/>
  <c r="V475" i="2" s="1"/>
  <c r="U473" i="2"/>
  <c r="U475" i="2" s="1"/>
  <c r="T473" i="2"/>
  <c r="T475" i="2" s="1"/>
  <c r="S473" i="2"/>
  <c r="S475" i="2" s="1"/>
  <c r="R473" i="2"/>
  <c r="R475" i="2" s="1"/>
  <c r="Q473" i="2"/>
  <c r="Q475" i="2" s="1"/>
  <c r="P473" i="2"/>
  <c r="P475" i="2" s="1"/>
  <c r="O473" i="2"/>
  <c r="O475" i="2" s="1"/>
  <c r="N473" i="2"/>
  <c r="N475" i="2" s="1"/>
  <c r="M473" i="2"/>
  <c r="M475" i="2" s="1"/>
  <c r="L473" i="2"/>
  <c r="L475" i="2" s="1"/>
  <c r="K473" i="2"/>
  <c r="K475" i="2" s="1"/>
  <c r="J473" i="2"/>
  <c r="J475" i="2" s="1"/>
  <c r="I473" i="2"/>
  <c r="I475" i="2" s="1"/>
  <c r="H473" i="2"/>
  <c r="H475" i="2" s="1"/>
  <c r="G473" i="2"/>
  <c r="G475" i="2" s="1"/>
  <c r="F473" i="2"/>
  <c r="F475" i="2" s="1"/>
  <c r="V471" i="2"/>
  <c r="U471" i="2"/>
  <c r="T471" i="2"/>
  <c r="S471" i="2"/>
  <c r="R471" i="2"/>
  <c r="Q471" i="2"/>
  <c r="P471" i="2"/>
  <c r="O471" i="2"/>
  <c r="N471" i="2"/>
  <c r="M471" i="2"/>
  <c r="L471" i="2"/>
  <c r="K471" i="2"/>
  <c r="J471" i="2"/>
  <c r="I471" i="2"/>
  <c r="H471" i="2"/>
  <c r="G471" i="2"/>
  <c r="F471" i="2"/>
  <c r="V468" i="2"/>
  <c r="U468" i="2"/>
  <c r="T468" i="2"/>
  <c r="S468" i="2"/>
  <c r="R468" i="2"/>
  <c r="Q468" i="2"/>
  <c r="P468" i="2"/>
  <c r="O468" i="2"/>
  <c r="N468" i="2"/>
  <c r="M468" i="2"/>
  <c r="L468" i="2"/>
  <c r="K468" i="2"/>
  <c r="J468" i="2"/>
  <c r="I468" i="2"/>
  <c r="H468" i="2"/>
  <c r="G468" i="2"/>
  <c r="F468" i="2"/>
  <c r="V467" i="2"/>
  <c r="U467" i="2"/>
  <c r="T467" i="2"/>
  <c r="S467" i="2"/>
  <c r="R467" i="2"/>
  <c r="Q467" i="2"/>
  <c r="P467" i="2"/>
  <c r="O467" i="2"/>
  <c r="N467" i="2"/>
  <c r="M467" i="2"/>
  <c r="L467" i="2"/>
  <c r="K467" i="2"/>
  <c r="J467" i="2"/>
  <c r="I467" i="2"/>
  <c r="H467" i="2"/>
  <c r="G467" i="2"/>
  <c r="F467" i="2"/>
  <c r="F456" i="2"/>
  <c r="F457" i="2" s="1"/>
  <c r="G456" i="2"/>
  <c r="G457" i="2" s="1"/>
  <c r="H456" i="2"/>
  <c r="H457" i="2" s="1"/>
  <c r="I456" i="2"/>
  <c r="J456" i="2"/>
  <c r="J457" i="2" s="1"/>
  <c r="K456" i="2"/>
  <c r="K457" i="2" s="1"/>
  <c r="L456" i="2"/>
  <c r="L457" i="2" s="1"/>
  <c r="M456" i="2"/>
  <c r="M457" i="2" s="1"/>
  <c r="N456" i="2"/>
  <c r="N457" i="2" s="1"/>
  <c r="O456" i="2"/>
  <c r="O457" i="2" s="1"/>
  <c r="P456" i="2"/>
  <c r="P457" i="2" s="1"/>
  <c r="Q456" i="2"/>
  <c r="Q457" i="2" s="1"/>
  <c r="R456" i="2"/>
  <c r="R457" i="2" s="1"/>
  <c r="S456" i="2"/>
  <c r="S457" i="2" s="1"/>
  <c r="T456" i="2"/>
  <c r="T457" i="2" s="1"/>
  <c r="U456" i="2"/>
  <c r="U457" i="2" s="1"/>
  <c r="V456" i="2"/>
  <c r="V457" i="2" s="1"/>
  <c r="F372" i="2"/>
  <c r="G372" i="2"/>
  <c r="G374" i="2" s="1"/>
  <c r="H372" i="2"/>
  <c r="H374" i="2" s="1"/>
  <c r="I372" i="2"/>
  <c r="I374" i="2" s="1"/>
  <c r="J372" i="2"/>
  <c r="J374" i="2" s="1"/>
  <c r="K372" i="2"/>
  <c r="K374" i="2" s="1"/>
  <c r="L372" i="2"/>
  <c r="L374" i="2" s="1"/>
  <c r="M372" i="2"/>
  <c r="M374" i="2" s="1"/>
  <c r="N372" i="2"/>
  <c r="N374" i="2" s="1"/>
  <c r="O372" i="2"/>
  <c r="O374" i="2" s="1"/>
  <c r="P372" i="2"/>
  <c r="P374" i="2" s="1"/>
  <c r="Q372" i="2"/>
  <c r="Q374" i="2" s="1"/>
  <c r="R372" i="2"/>
  <c r="R374" i="2" s="1"/>
  <c r="S372" i="2"/>
  <c r="S374" i="2" s="1"/>
  <c r="T372" i="2"/>
  <c r="T374" i="2" s="1"/>
  <c r="U372" i="2"/>
  <c r="U374" i="2" s="1"/>
  <c r="V372" i="2"/>
  <c r="V374" i="2" s="1"/>
  <c r="F431" i="2"/>
  <c r="F433" i="2" s="1"/>
  <c r="G431" i="2"/>
  <c r="G433" i="2" s="1"/>
  <c r="H431" i="2"/>
  <c r="H433" i="2" s="1"/>
  <c r="I431" i="2"/>
  <c r="I433" i="2" s="1"/>
  <c r="J431" i="2"/>
  <c r="J433" i="2" s="1"/>
  <c r="K431" i="2"/>
  <c r="K433" i="2" s="1"/>
  <c r="L431" i="2"/>
  <c r="L433" i="2" s="1"/>
  <c r="M431" i="2"/>
  <c r="M433" i="2" s="1"/>
  <c r="N431" i="2"/>
  <c r="N433" i="2" s="1"/>
  <c r="O431" i="2"/>
  <c r="O433" i="2" s="1"/>
  <c r="P431" i="2"/>
  <c r="P433" i="2" s="1"/>
  <c r="Q431" i="2"/>
  <c r="Q433" i="2" s="1"/>
  <c r="R431" i="2"/>
  <c r="R433" i="2" s="1"/>
  <c r="S431" i="2"/>
  <c r="S433" i="2" s="1"/>
  <c r="T431" i="2"/>
  <c r="T433" i="2" s="1"/>
  <c r="U431" i="2"/>
  <c r="U433" i="2" s="1"/>
  <c r="V431" i="2"/>
  <c r="V433" i="2" s="1"/>
  <c r="V429" i="2"/>
  <c r="V430" i="2" s="1"/>
  <c r="U429" i="2"/>
  <c r="U430" i="2" s="1"/>
  <c r="T429" i="2"/>
  <c r="T430" i="2" s="1"/>
  <c r="S429" i="2"/>
  <c r="S430" i="2" s="1"/>
  <c r="R429" i="2"/>
  <c r="R430" i="2" s="1"/>
  <c r="Q429" i="2"/>
  <c r="Q430" i="2" s="1"/>
  <c r="P429" i="2"/>
  <c r="P430" i="2" s="1"/>
  <c r="O429" i="2"/>
  <c r="O430" i="2" s="1"/>
  <c r="N429" i="2"/>
  <c r="N430" i="2" s="1"/>
  <c r="M429" i="2"/>
  <c r="M430" i="2" s="1"/>
  <c r="L429" i="2"/>
  <c r="L430" i="2" s="1"/>
  <c r="K429" i="2"/>
  <c r="K430" i="2" s="1"/>
  <c r="J429" i="2"/>
  <c r="J430" i="2" s="1"/>
  <c r="I429" i="2"/>
  <c r="I430" i="2" s="1"/>
  <c r="H429" i="2"/>
  <c r="H430" i="2" s="1"/>
  <c r="G429" i="2"/>
  <c r="G430" i="2" s="1"/>
  <c r="F429" i="2"/>
  <c r="F430" i="2" s="1"/>
  <c r="V427" i="2"/>
  <c r="U427" i="2"/>
  <c r="T427" i="2"/>
  <c r="S427" i="2"/>
  <c r="R427" i="2"/>
  <c r="Q427" i="2"/>
  <c r="P427" i="2"/>
  <c r="O427" i="2"/>
  <c r="N427" i="2"/>
  <c r="M427" i="2"/>
  <c r="L427" i="2"/>
  <c r="K427" i="2"/>
  <c r="J427" i="2"/>
  <c r="I427" i="2"/>
  <c r="H427" i="2"/>
  <c r="G427" i="2"/>
  <c r="F427" i="2"/>
  <c r="V426" i="2"/>
  <c r="U426" i="2"/>
  <c r="T426" i="2"/>
  <c r="S426" i="2"/>
  <c r="R426" i="2"/>
  <c r="Q426" i="2"/>
  <c r="P426" i="2"/>
  <c r="O426" i="2"/>
  <c r="N426" i="2"/>
  <c r="M426" i="2"/>
  <c r="L426" i="2"/>
  <c r="K426" i="2"/>
  <c r="J426" i="2"/>
  <c r="I426" i="2"/>
  <c r="H426" i="2"/>
  <c r="G426" i="2"/>
  <c r="F426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H425" i="2"/>
  <c r="G425" i="2"/>
  <c r="F425" i="2"/>
  <c r="I457" i="2"/>
  <c r="V409" i="2"/>
  <c r="V410" i="2" s="1"/>
  <c r="U409" i="2"/>
  <c r="U410" i="2" s="1"/>
  <c r="T409" i="2"/>
  <c r="T410" i="2" s="1"/>
  <c r="S409" i="2"/>
  <c r="S410" i="2" s="1"/>
  <c r="R409" i="2"/>
  <c r="R410" i="2" s="1"/>
  <c r="Q409" i="2"/>
  <c r="Q410" i="2" s="1"/>
  <c r="P409" i="2"/>
  <c r="P410" i="2" s="1"/>
  <c r="O409" i="2"/>
  <c r="O410" i="2" s="1"/>
  <c r="N409" i="2"/>
  <c r="N410" i="2" s="1"/>
  <c r="M409" i="2"/>
  <c r="M410" i="2" s="1"/>
  <c r="L409" i="2"/>
  <c r="L410" i="2" s="1"/>
  <c r="K409" i="2"/>
  <c r="K410" i="2" s="1"/>
  <c r="J409" i="2"/>
  <c r="J410" i="2" s="1"/>
  <c r="I409" i="2"/>
  <c r="I410" i="2" s="1"/>
  <c r="H409" i="2"/>
  <c r="H410" i="2" s="1"/>
  <c r="G409" i="2"/>
  <c r="G410" i="2" s="1"/>
  <c r="F409" i="2"/>
  <c r="F410" i="2" s="1"/>
  <c r="V371" i="2"/>
  <c r="U371" i="2"/>
  <c r="T371" i="2"/>
  <c r="S371" i="2"/>
  <c r="R371" i="2"/>
  <c r="Q371" i="2"/>
  <c r="P371" i="2"/>
  <c r="O371" i="2"/>
  <c r="N371" i="2"/>
  <c r="M371" i="2"/>
  <c r="L371" i="2"/>
  <c r="K371" i="2"/>
  <c r="J371" i="2"/>
  <c r="I371" i="2"/>
  <c r="H371" i="2"/>
  <c r="G371" i="2"/>
  <c r="F371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H369" i="2"/>
  <c r="G369" i="2"/>
  <c r="F369" i="2"/>
  <c r="F299" i="2"/>
  <c r="G299" i="2"/>
  <c r="H299" i="2"/>
  <c r="I299" i="2"/>
  <c r="J299" i="2"/>
  <c r="K299" i="2"/>
  <c r="L299" i="2"/>
  <c r="M299" i="2"/>
  <c r="N299" i="2"/>
  <c r="O299" i="2"/>
  <c r="P299" i="2"/>
  <c r="Q299" i="2"/>
  <c r="R299" i="2"/>
  <c r="S299" i="2"/>
  <c r="T299" i="2"/>
  <c r="U299" i="2"/>
  <c r="V299" i="2"/>
  <c r="V262" i="2"/>
  <c r="U262" i="2"/>
  <c r="T262" i="2"/>
  <c r="S262" i="2"/>
  <c r="R262" i="2"/>
  <c r="Q262" i="2"/>
  <c r="P262" i="2"/>
  <c r="O262" i="2"/>
  <c r="N262" i="2"/>
  <c r="M262" i="2"/>
  <c r="L262" i="2"/>
  <c r="K262" i="2"/>
  <c r="J262" i="2"/>
  <c r="I262" i="2"/>
  <c r="H262" i="2"/>
  <c r="G262" i="2"/>
  <c r="V267" i="2"/>
  <c r="V269" i="2" s="1"/>
  <c r="U267" i="2"/>
  <c r="U269" i="2" s="1"/>
  <c r="T267" i="2"/>
  <c r="T269" i="2" s="1"/>
  <c r="S267" i="2"/>
  <c r="S269" i="2" s="1"/>
  <c r="R267" i="2"/>
  <c r="R269" i="2" s="1"/>
  <c r="Q267" i="2"/>
  <c r="Q269" i="2" s="1"/>
  <c r="P267" i="2"/>
  <c r="P269" i="2" s="1"/>
  <c r="O267" i="2"/>
  <c r="O269" i="2" s="1"/>
  <c r="N267" i="2"/>
  <c r="N269" i="2" s="1"/>
  <c r="M267" i="2"/>
  <c r="M269" i="2" s="1"/>
  <c r="L267" i="2"/>
  <c r="L269" i="2" s="1"/>
  <c r="K267" i="2"/>
  <c r="K269" i="2" s="1"/>
  <c r="J267" i="2"/>
  <c r="J269" i="2" s="1"/>
  <c r="I267" i="2"/>
  <c r="I269" i="2" s="1"/>
  <c r="H267" i="2"/>
  <c r="H269" i="2" s="1"/>
  <c r="G267" i="2"/>
  <c r="G269" i="2" s="1"/>
  <c r="F267" i="2"/>
  <c r="F269" i="2" s="1"/>
  <c r="V265" i="2"/>
  <c r="U265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V263" i="2"/>
  <c r="U263" i="2"/>
  <c r="T263" i="2"/>
  <c r="S263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V172" i="2"/>
  <c r="U172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V209" i="2"/>
  <c r="V211" i="2" s="1"/>
  <c r="U209" i="2"/>
  <c r="U211" i="2" s="1"/>
  <c r="T209" i="2"/>
  <c r="T211" i="2" s="1"/>
  <c r="S209" i="2"/>
  <c r="S211" i="2" s="1"/>
  <c r="R209" i="2"/>
  <c r="R211" i="2" s="1"/>
  <c r="Q209" i="2"/>
  <c r="Q211" i="2" s="1"/>
  <c r="P209" i="2"/>
  <c r="P211" i="2" s="1"/>
  <c r="O209" i="2"/>
  <c r="O211" i="2" s="1"/>
  <c r="N209" i="2"/>
  <c r="N211" i="2" s="1"/>
  <c r="M209" i="2"/>
  <c r="M211" i="2" s="1"/>
  <c r="L209" i="2"/>
  <c r="L211" i="2" s="1"/>
  <c r="K209" i="2"/>
  <c r="K211" i="2" s="1"/>
  <c r="J209" i="2"/>
  <c r="J211" i="2" s="1"/>
  <c r="I209" i="2"/>
  <c r="I211" i="2" s="1"/>
  <c r="H209" i="2"/>
  <c r="H211" i="2" s="1"/>
  <c r="G209" i="2"/>
  <c r="G211" i="2" s="1"/>
  <c r="F209" i="2"/>
  <c r="V213" i="2"/>
  <c r="V214" i="2" s="1"/>
  <c r="U213" i="2"/>
  <c r="U214" i="2" s="1"/>
  <c r="T213" i="2"/>
  <c r="T214" i="2" s="1"/>
  <c r="S213" i="2"/>
  <c r="S214" i="2" s="1"/>
  <c r="Q213" i="2"/>
  <c r="Q214" i="2" s="1"/>
  <c r="P213" i="2"/>
  <c r="P214" i="2" s="1"/>
  <c r="O213" i="2"/>
  <c r="O214" i="2" s="1"/>
  <c r="N213" i="2"/>
  <c r="N214" i="2" s="1"/>
  <c r="M213" i="2"/>
  <c r="M214" i="2" s="1"/>
  <c r="L213" i="2"/>
  <c r="L214" i="2" s="1"/>
  <c r="J213" i="2"/>
  <c r="J214" i="2" s="1"/>
  <c r="I213" i="2"/>
  <c r="I214" i="2" s="1"/>
  <c r="H213" i="2"/>
  <c r="H214" i="2" s="1"/>
  <c r="G213" i="2"/>
  <c r="G214" i="2" s="1"/>
  <c r="F213" i="2"/>
  <c r="F214" i="2" s="1"/>
  <c r="V200" i="2"/>
  <c r="U200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V112" i="2"/>
  <c r="V114" i="2" s="1"/>
  <c r="U112" i="2"/>
  <c r="U114" i="2" s="1"/>
  <c r="T112" i="2"/>
  <c r="T114" i="2" s="1"/>
  <c r="S112" i="2"/>
  <c r="S114" i="2" s="1"/>
  <c r="R112" i="2"/>
  <c r="R114" i="2" s="1"/>
  <c r="Q112" i="2"/>
  <c r="Q114" i="2" s="1"/>
  <c r="P112" i="2"/>
  <c r="P114" i="2" s="1"/>
  <c r="O112" i="2"/>
  <c r="O114" i="2" s="1"/>
  <c r="N112" i="2"/>
  <c r="N114" i="2" s="1"/>
  <c r="M112" i="2"/>
  <c r="M114" i="2" s="1"/>
  <c r="L112" i="2"/>
  <c r="L114" i="2" s="1"/>
  <c r="K112" i="2"/>
  <c r="K114" i="2" s="1"/>
  <c r="J112" i="2"/>
  <c r="J114" i="2" s="1"/>
  <c r="I112" i="2"/>
  <c r="I114" i="2" s="1"/>
  <c r="H112" i="2"/>
  <c r="H114" i="2" s="1"/>
  <c r="G112" i="2"/>
  <c r="G114" i="2" s="1"/>
  <c r="F112" i="2"/>
  <c r="F114" i="2" s="1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V17" i="2"/>
  <c r="V19" i="2" s="1"/>
  <c r="U17" i="2"/>
  <c r="U19" i="2" s="1"/>
  <c r="T17" i="2"/>
  <c r="T19" i="2" s="1"/>
  <c r="S17" i="2"/>
  <c r="S19" i="2" s="1"/>
  <c r="R17" i="2"/>
  <c r="R19" i="2" s="1"/>
  <c r="Q17" i="2"/>
  <c r="Q19" i="2" s="1"/>
  <c r="P17" i="2"/>
  <c r="P19" i="2" s="1"/>
  <c r="O17" i="2"/>
  <c r="O19" i="2" s="1"/>
  <c r="N17" i="2"/>
  <c r="N19" i="2" s="1"/>
  <c r="M17" i="2"/>
  <c r="M19" i="2" s="1"/>
  <c r="L17" i="2"/>
  <c r="L19" i="2" s="1"/>
  <c r="K17" i="2"/>
  <c r="K19" i="2" s="1"/>
  <c r="J17" i="2"/>
  <c r="J19" i="2" s="1"/>
  <c r="I17" i="2"/>
  <c r="I19" i="2" s="1"/>
  <c r="H17" i="2"/>
  <c r="H19" i="2" s="1"/>
  <c r="G17" i="2"/>
  <c r="G19" i="2" s="1"/>
  <c r="F17" i="2"/>
  <c r="F19" i="2" s="1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H15" i="2"/>
  <c r="G15" i="2"/>
  <c r="F15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0" i="2" l="1"/>
  <c r="S328" i="2"/>
  <c r="O328" i="2"/>
  <c r="K328" i="2"/>
  <c r="G328" i="2"/>
  <c r="I100" i="2"/>
  <c r="F361" i="2"/>
  <c r="F266" i="2"/>
  <c r="F270" i="2" s="1"/>
  <c r="F434" i="2"/>
  <c r="F469" i="2"/>
  <c r="N328" i="2"/>
  <c r="J328" i="2"/>
  <c r="V328" i="2"/>
  <c r="R328" i="2"/>
  <c r="H428" i="2"/>
  <c r="H434" i="2" s="1"/>
  <c r="L428" i="2"/>
  <c r="L434" i="2" s="1"/>
  <c r="P428" i="2"/>
  <c r="P434" i="2" s="1"/>
  <c r="G428" i="2"/>
  <c r="G434" i="2" s="1"/>
  <c r="I428" i="2"/>
  <c r="I434" i="2" s="1"/>
  <c r="K428" i="2"/>
  <c r="K434" i="2" s="1"/>
  <c r="M428" i="2"/>
  <c r="M434" i="2" s="1"/>
  <c r="O428" i="2"/>
  <c r="O434" i="2" s="1"/>
  <c r="Q428" i="2"/>
  <c r="Q434" i="2" s="1"/>
  <c r="S428" i="2"/>
  <c r="S434" i="2" s="1"/>
  <c r="U428" i="2"/>
  <c r="U434" i="2" s="1"/>
  <c r="U328" i="2"/>
  <c r="Q328" i="2"/>
  <c r="M328" i="2"/>
  <c r="I328" i="2"/>
  <c r="P328" i="2"/>
  <c r="H328" i="2"/>
  <c r="O108" i="2"/>
  <c r="G100" i="2"/>
  <c r="T328" i="2"/>
  <c r="L328" i="2"/>
  <c r="U12" i="2"/>
  <c r="G12" i="2"/>
  <c r="I12" i="2"/>
  <c r="K12" i="2"/>
  <c r="M12" i="2"/>
  <c r="O12" i="2"/>
  <c r="Q12" i="2"/>
  <c r="S12" i="2"/>
  <c r="V469" i="2"/>
  <c r="N469" i="2"/>
  <c r="G266" i="2"/>
  <c r="G270" i="2" s="1"/>
  <c r="I266" i="2"/>
  <c r="I270" i="2" s="1"/>
  <c r="K266" i="2"/>
  <c r="K270" i="2" s="1"/>
  <c r="M266" i="2"/>
  <c r="M270" i="2" s="1"/>
  <c r="O266" i="2"/>
  <c r="O270" i="2" s="1"/>
  <c r="Q266" i="2"/>
  <c r="Q270" i="2" s="1"/>
  <c r="S266" i="2"/>
  <c r="S270" i="2" s="1"/>
  <c r="U266" i="2"/>
  <c r="U270" i="2" s="1"/>
  <c r="H100" i="2"/>
  <c r="G469" i="2"/>
  <c r="I469" i="2"/>
  <c r="K469" i="2"/>
  <c r="M469" i="2"/>
  <c r="O469" i="2"/>
  <c r="Q469" i="2"/>
  <c r="S469" i="2"/>
  <c r="U469" i="2"/>
  <c r="G472" i="2"/>
  <c r="I472" i="2"/>
  <c r="K472" i="2"/>
  <c r="M472" i="2"/>
  <c r="O472" i="2"/>
  <c r="Q472" i="2"/>
  <c r="S472" i="2"/>
  <c r="U472" i="2"/>
  <c r="J469" i="2"/>
  <c r="T428" i="2"/>
  <c r="T434" i="2" s="1"/>
  <c r="R469" i="2"/>
  <c r="J428" i="2"/>
  <c r="J434" i="2" s="1"/>
  <c r="N428" i="2"/>
  <c r="N434" i="2" s="1"/>
  <c r="R428" i="2"/>
  <c r="R434" i="2" s="1"/>
  <c r="V428" i="2"/>
  <c r="V434" i="2" s="1"/>
  <c r="G108" i="2"/>
  <c r="H469" i="2"/>
  <c r="L469" i="2"/>
  <c r="P469" i="2"/>
  <c r="T469" i="2"/>
  <c r="H111" i="2"/>
  <c r="J111" i="2"/>
  <c r="L111" i="2"/>
  <c r="N111" i="2"/>
  <c r="P111" i="2"/>
  <c r="R111" i="2"/>
  <c r="T111" i="2"/>
  <c r="V111" i="2"/>
  <c r="I108" i="2"/>
  <c r="K108" i="2"/>
  <c r="M108" i="2"/>
  <c r="Q108" i="2"/>
  <c r="S108" i="2"/>
  <c r="U108" i="2"/>
  <c r="H165" i="2"/>
  <c r="J165" i="2"/>
  <c r="L165" i="2"/>
  <c r="N165" i="2"/>
  <c r="P165" i="2"/>
  <c r="F375" i="2"/>
  <c r="H375" i="2"/>
  <c r="J375" i="2"/>
  <c r="L375" i="2"/>
  <c r="N375" i="2"/>
  <c r="P375" i="2"/>
  <c r="R375" i="2"/>
  <c r="T375" i="2"/>
  <c r="V375" i="2"/>
  <c r="F108" i="2"/>
  <c r="H108" i="2"/>
  <c r="J108" i="2"/>
  <c r="L108" i="2"/>
  <c r="N108" i="2"/>
  <c r="P108" i="2"/>
  <c r="R108" i="2"/>
  <c r="T108" i="2"/>
  <c r="V108" i="2"/>
  <c r="H12" i="2"/>
  <c r="J12" i="2"/>
  <c r="L12" i="2"/>
  <c r="N12" i="2"/>
  <c r="P12" i="2"/>
  <c r="R12" i="2"/>
  <c r="T12" i="2"/>
  <c r="V12" i="2"/>
  <c r="H16" i="2"/>
  <c r="J16" i="2"/>
  <c r="L16" i="2"/>
  <c r="N16" i="2"/>
  <c r="P16" i="2"/>
  <c r="R16" i="2"/>
  <c r="T16" i="2"/>
  <c r="V16" i="2"/>
  <c r="G165" i="2"/>
  <c r="I165" i="2"/>
  <c r="K165" i="2"/>
  <c r="M165" i="2"/>
  <c r="O165" i="2"/>
  <c r="Q165" i="2"/>
  <c r="S165" i="2"/>
  <c r="U165" i="2"/>
  <c r="G168" i="2"/>
  <c r="I168" i="2"/>
  <c r="K168" i="2"/>
  <c r="M168" i="2"/>
  <c r="O168" i="2"/>
  <c r="Q168" i="2"/>
  <c r="S168" i="2"/>
  <c r="U168" i="2"/>
  <c r="G16" i="2"/>
  <c r="I16" i="2"/>
  <c r="K16" i="2"/>
  <c r="M16" i="2"/>
  <c r="O16" i="2"/>
  <c r="Q16" i="2"/>
  <c r="S16" i="2"/>
  <c r="U16" i="2"/>
  <c r="G111" i="2"/>
  <c r="I111" i="2"/>
  <c r="K111" i="2"/>
  <c r="M111" i="2"/>
  <c r="O111" i="2"/>
  <c r="Q111" i="2"/>
  <c r="S111" i="2"/>
  <c r="U111" i="2"/>
  <c r="R165" i="2"/>
  <c r="T165" i="2"/>
  <c r="V165" i="2"/>
  <c r="F168" i="2"/>
  <c r="H168" i="2"/>
  <c r="J168" i="2"/>
  <c r="L168" i="2"/>
  <c r="N168" i="2"/>
  <c r="P168" i="2"/>
  <c r="R168" i="2"/>
  <c r="T168" i="2"/>
  <c r="V168" i="2"/>
  <c r="H266" i="2"/>
  <c r="H270" i="2" s="1"/>
  <c r="J266" i="2"/>
  <c r="J270" i="2" s="1"/>
  <c r="L266" i="2"/>
  <c r="L270" i="2" s="1"/>
  <c r="N266" i="2"/>
  <c r="N270" i="2" s="1"/>
  <c r="P266" i="2"/>
  <c r="P270" i="2" s="1"/>
  <c r="R266" i="2"/>
  <c r="R270" i="2" s="1"/>
  <c r="T266" i="2"/>
  <c r="T270" i="2" s="1"/>
  <c r="V266" i="2"/>
  <c r="V270" i="2" s="1"/>
  <c r="G375" i="2"/>
  <c r="I375" i="2"/>
  <c r="K375" i="2"/>
  <c r="M375" i="2"/>
  <c r="O375" i="2"/>
  <c r="Q375" i="2"/>
  <c r="S375" i="2"/>
  <c r="U375" i="2"/>
  <c r="H472" i="2"/>
  <c r="J472" i="2"/>
  <c r="L472" i="2"/>
  <c r="N472" i="2"/>
  <c r="P472" i="2"/>
  <c r="R472" i="2"/>
  <c r="T472" i="2"/>
  <c r="V472" i="2"/>
  <c r="R476" i="2" l="1"/>
  <c r="R515" i="2" s="1"/>
  <c r="G173" i="2"/>
  <c r="J476" i="2"/>
  <c r="J515" i="2" s="1"/>
  <c r="F420" i="2"/>
  <c r="P173" i="2"/>
  <c r="O115" i="2"/>
  <c r="M115" i="2"/>
  <c r="S461" i="2"/>
  <c r="G115" i="2"/>
  <c r="M461" i="2"/>
  <c r="I461" i="2"/>
  <c r="F461" i="2"/>
  <c r="V476" i="2"/>
  <c r="V515" i="2" s="1"/>
  <c r="N476" i="2"/>
  <c r="N515" i="2" s="1"/>
  <c r="N461" i="2"/>
  <c r="F309" i="2"/>
  <c r="R173" i="2"/>
  <c r="F173" i="2"/>
  <c r="F517" i="2" s="1"/>
  <c r="J309" i="2"/>
  <c r="T461" i="2"/>
  <c r="Q309" i="2"/>
  <c r="I309" i="2"/>
  <c r="U251" i="2"/>
  <c r="Q251" i="2"/>
  <c r="M251" i="2"/>
  <c r="I251" i="2"/>
  <c r="V251" i="2"/>
  <c r="R251" i="2"/>
  <c r="N251" i="2"/>
  <c r="J251" i="2"/>
  <c r="U115" i="2"/>
  <c r="Q115" i="2"/>
  <c r="P461" i="2"/>
  <c r="V115" i="2"/>
  <c r="R115" i="2"/>
  <c r="N115" i="2"/>
  <c r="J115" i="2"/>
  <c r="T115" i="2"/>
  <c r="P115" i="2"/>
  <c r="L115" i="2"/>
  <c r="H115" i="2"/>
  <c r="S173" i="2"/>
  <c r="L461" i="2"/>
  <c r="L173" i="2"/>
  <c r="P476" i="2"/>
  <c r="P515" i="2" s="1"/>
  <c r="H476" i="2"/>
  <c r="H515" i="2" s="1"/>
  <c r="S251" i="2"/>
  <c r="O251" i="2"/>
  <c r="G251" i="2"/>
  <c r="P251" i="2"/>
  <c r="H251" i="2"/>
  <c r="S115" i="2"/>
  <c r="H461" i="2"/>
  <c r="V309" i="2"/>
  <c r="N309" i="2"/>
  <c r="J173" i="2"/>
  <c r="K461" i="2"/>
  <c r="R461" i="2"/>
  <c r="J461" i="2"/>
  <c r="T476" i="2"/>
  <c r="T515" i="2" s="1"/>
  <c r="L476" i="2"/>
  <c r="L515" i="2" s="1"/>
  <c r="U461" i="2"/>
  <c r="Q461" i="2"/>
  <c r="T251" i="2"/>
  <c r="L251" i="2"/>
  <c r="N173" i="2"/>
  <c r="O461" i="2"/>
  <c r="G461" i="2"/>
  <c r="K115" i="2"/>
  <c r="V461" i="2"/>
  <c r="T309" i="2"/>
  <c r="P309" i="2"/>
  <c r="L309" i="2"/>
  <c r="H309" i="2"/>
  <c r="T173" i="2"/>
  <c r="O173" i="2"/>
  <c r="K173" i="2"/>
  <c r="H173" i="2"/>
  <c r="U476" i="2"/>
  <c r="U515" i="2" s="1"/>
  <c r="Q476" i="2"/>
  <c r="Q515" i="2" s="1"/>
  <c r="M476" i="2"/>
  <c r="M515" i="2" s="1"/>
  <c r="I476" i="2"/>
  <c r="I515" i="2" s="1"/>
  <c r="S476" i="2"/>
  <c r="S515" i="2" s="1"/>
  <c r="O476" i="2"/>
  <c r="O515" i="2" s="1"/>
  <c r="K476" i="2"/>
  <c r="K515" i="2" s="1"/>
  <c r="G476" i="2"/>
  <c r="G515" i="2" s="1"/>
  <c r="V173" i="2"/>
  <c r="U173" i="2"/>
  <c r="Q173" i="2"/>
  <c r="M173" i="2"/>
  <c r="I173" i="2"/>
  <c r="I115" i="2"/>
  <c r="R309" i="2"/>
  <c r="S309" i="2"/>
  <c r="O309" i="2"/>
  <c r="K309" i="2"/>
  <c r="G309" i="2"/>
  <c r="U309" i="2"/>
  <c r="M309" i="2"/>
  <c r="E517" i="2" l="1"/>
  <c r="E519" i="2" s="1"/>
  <c r="F519" i="2"/>
  <c r="F53" i="2"/>
  <c r="F205" i="2"/>
  <c r="K251" i="2"/>
</calcChain>
</file>

<file path=xl/sharedStrings.xml><?xml version="1.0" encoding="utf-8"?>
<sst xmlns="http://schemas.openxmlformats.org/spreadsheetml/2006/main" count="921" uniqueCount="165">
  <si>
    <t>Наименование блюд</t>
  </si>
  <si>
    <t>белки</t>
  </si>
  <si>
    <t>жиры</t>
  </si>
  <si>
    <t>углеводы</t>
  </si>
  <si>
    <t>А</t>
  </si>
  <si>
    <t>В1</t>
  </si>
  <si>
    <t>В2</t>
  </si>
  <si>
    <t>РР</t>
  </si>
  <si>
    <t>С</t>
  </si>
  <si>
    <t>Чай с сахором</t>
  </si>
  <si>
    <t>наименование продукта</t>
  </si>
  <si>
    <t>Вес</t>
  </si>
  <si>
    <t>Цена</t>
  </si>
  <si>
    <t>Сумма</t>
  </si>
  <si>
    <t>чай</t>
  </si>
  <si>
    <t>сахар</t>
  </si>
  <si>
    <t>итого</t>
  </si>
  <si>
    <t>булка</t>
  </si>
  <si>
    <t>масло сливочное</t>
  </si>
  <si>
    <t>сыр</t>
  </si>
  <si>
    <t>Обед</t>
  </si>
  <si>
    <t>Суп гороховый</t>
  </si>
  <si>
    <t>говядина</t>
  </si>
  <si>
    <t>масло растительное</t>
  </si>
  <si>
    <t>горох</t>
  </si>
  <si>
    <t>лук</t>
  </si>
  <si>
    <t>морковь</t>
  </si>
  <si>
    <t>соль</t>
  </si>
  <si>
    <t>картофель</t>
  </si>
  <si>
    <t>макарон</t>
  </si>
  <si>
    <t>Итого</t>
  </si>
  <si>
    <t>Котлета из говядины</t>
  </si>
  <si>
    <t>мука</t>
  </si>
  <si>
    <t>томат</t>
  </si>
  <si>
    <t>капуста</t>
  </si>
  <si>
    <t>Компот из сухофруктов</t>
  </si>
  <si>
    <t>сухофрукты</t>
  </si>
  <si>
    <t>Хлеб</t>
  </si>
  <si>
    <t>Итого обед</t>
  </si>
  <si>
    <t>Батон</t>
  </si>
  <si>
    <t>белки г</t>
  </si>
  <si>
    <t>Жиры г</t>
  </si>
  <si>
    <t>Углеводы г</t>
  </si>
  <si>
    <t>Минеральные вещества,мг</t>
  </si>
  <si>
    <t>натрий</t>
  </si>
  <si>
    <t>калий</t>
  </si>
  <si>
    <t>кальций</t>
  </si>
  <si>
    <t>магний</t>
  </si>
  <si>
    <t>фосфор</t>
  </si>
  <si>
    <t>железо</t>
  </si>
  <si>
    <t>Витамины,мг</t>
  </si>
  <si>
    <t>Каротин</t>
  </si>
  <si>
    <t>Энерго-ценность ккал</t>
  </si>
  <si>
    <t>Химический состав и энегитическая ценность съедобной части основных пищевых продуктов</t>
  </si>
  <si>
    <t>День 1  завтрак</t>
  </si>
  <si>
    <t>каротин</t>
  </si>
  <si>
    <t>Энергоценность</t>
  </si>
  <si>
    <t>Чай</t>
  </si>
  <si>
    <t>Каша манная молочная</t>
  </si>
  <si>
    <t>манка</t>
  </si>
  <si>
    <t>молоко</t>
  </si>
  <si>
    <t>Щи из свежей капусты</t>
  </si>
  <si>
    <t>Запеканка</t>
  </si>
  <si>
    <t>творог</t>
  </si>
  <si>
    <t>сметана</t>
  </si>
  <si>
    <t>Яйцо</t>
  </si>
  <si>
    <t>Итого при 2-х разовом питании</t>
  </si>
  <si>
    <t>Каша пшенная молочная</t>
  </si>
  <si>
    <t>пшено</t>
  </si>
  <si>
    <t>Рис отварной</t>
  </si>
  <si>
    <t>рис</t>
  </si>
  <si>
    <t>Цыпленок отварной</t>
  </si>
  <si>
    <t>Меню раскладка</t>
  </si>
  <si>
    <t>Картофельное пюре</t>
  </si>
  <si>
    <t>Каша гречневая</t>
  </si>
  <si>
    <t>гречка</t>
  </si>
  <si>
    <t>Гуляш из говядины</t>
  </si>
  <si>
    <t>Какао с молоком</t>
  </si>
  <si>
    <t>какао</t>
  </si>
  <si>
    <t>Колбаса отварная</t>
  </si>
  <si>
    <t>колбаса</t>
  </si>
  <si>
    <t>Кофейный напиток с молоком</t>
  </si>
  <si>
    <t>кофе злак</t>
  </si>
  <si>
    <t>яйцо (кг)</t>
  </si>
  <si>
    <t>200/15</t>
  </si>
  <si>
    <t>Суп картофельный с крупой</t>
  </si>
  <si>
    <t>Сухари</t>
  </si>
  <si>
    <t>хлеб</t>
  </si>
  <si>
    <t>кислота лимонная</t>
  </si>
  <si>
    <t xml:space="preserve"> бульон говядина </t>
  </si>
  <si>
    <t>говядина (бульон)</t>
  </si>
  <si>
    <t>Каша овсяная молочная</t>
  </si>
  <si>
    <t>крупа овсяная</t>
  </si>
  <si>
    <t>Суп картофельный с макаронными изделиями</t>
  </si>
  <si>
    <t>рагу из птицы</t>
  </si>
  <si>
    <t>томат паст</t>
  </si>
  <si>
    <t>50/125</t>
  </si>
  <si>
    <t>65/5</t>
  </si>
  <si>
    <t>150/5</t>
  </si>
  <si>
    <t>50/50</t>
  </si>
  <si>
    <t>Рыба с овощами</t>
  </si>
  <si>
    <t>гвоздика</t>
  </si>
  <si>
    <t>лавровый лист</t>
  </si>
  <si>
    <t>яйцо</t>
  </si>
  <si>
    <t>Борщ с капустой и картофелем</t>
  </si>
  <si>
    <t>свекла</t>
  </si>
  <si>
    <t>Птица жареная</t>
  </si>
  <si>
    <t>Каша рассыпчатая</t>
  </si>
  <si>
    <t>батон</t>
  </si>
  <si>
    <t>итого завтрак</t>
  </si>
  <si>
    <t>День 2  завтрак</t>
  </si>
  <si>
    <t>День 3  завтрак</t>
  </si>
  <si>
    <t>День 4  завтрак</t>
  </si>
  <si>
    <t>День 5       завтрак</t>
  </si>
  <si>
    <t xml:space="preserve">Бутерброд с сыром </t>
  </si>
  <si>
    <t>Суп молочный с макаронными изделиями</t>
  </si>
  <si>
    <t>150/5/5</t>
  </si>
  <si>
    <t>сухари панировочные</t>
  </si>
  <si>
    <t>томат паста</t>
  </si>
  <si>
    <t>Салат из капусты</t>
  </si>
  <si>
    <t>Салат из свеклы отварной</t>
  </si>
  <si>
    <t>Итого завтрак</t>
  </si>
  <si>
    <t>среднее</t>
  </si>
  <si>
    <t>При 2-х разовом питании</t>
  </si>
  <si>
    <t>150/50</t>
  </si>
  <si>
    <t>Директор МБОУ СОШ с.Паниковец</t>
  </si>
  <si>
    <t>В.А.Клещина</t>
  </si>
  <si>
    <t>МБОУ СОШ с.Паниковец</t>
  </si>
  <si>
    <t>Булочка 60</t>
  </si>
  <si>
    <t>масло раст.</t>
  </si>
  <si>
    <t>дрожжи су-</t>
  </si>
  <si>
    <t>хие</t>
  </si>
  <si>
    <t>1 шт.</t>
  </si>
  <si>
    <t>Каша молочная из риса</t>
  </si>
  <si>
    <t>200/5</t>
  </si>
  <si>
    <t>итого при 2-х разовом питании</t>
  </si>
  <si>
    <t>итого обед</t>
  </si>
  <si>
    <t>День 6 завтрак</t>
  </si>
  <si>
    <t>День 7 завтрак</t>
  </si>
  <si>
    <t>День 8 завтрак</t>
  </si>
  <si>
    <t>День 9 завтрак</t>
  </si>
  <si>
    <t>День 10 завтрак</t>
  </si>
  <si>
    <t>крупа рисовая</t>
  </si>
  <si>
    <t>Омлет 100</t>
  </si>
  <si>
    <t>масло слив.</t>
  </si>
  <si>
    <t>Чай 200</t>
  </si>
  <si>
    <t>Чай с сахаром</t>
  </si>
  <si>
    <t>Макароны отварные с маслом</t>
  </si>
  <si>
    <t>масло раст,</t>
  </si>
  <si>
    <t>Яблоко</t>
  </si>
  <si>
    <t>макароны</t>
  </si>
  <si>
    <t>Банан</t>
  </si>
  <si>
    <t>Плов из гогвядины</t>
  </si>
  <si>
    <t>Бутерброд с сыром</t>
  </si>
  <si>
    <t>и маслом</t>
  </si>
  <si>
    <t>Бутерброд с маслом</t>
  </si>
  <si>
    <t>бутерброд с сыром</t>
  </si>
  <si>
    <t>Котлета рыбная</t>
  </si>
  <si>
    <t>сухари</t>
  </si>
  <si>
    <t>Компот</t>
  </si>
  <si>
    <t>грудка</t>
  </si>
  <si>
    <t>Соус красный основной</t>
  </si>
  <si>
    <t>рыба минтай</t>
  </si>
  <si>
    <t>Суп пшённый</t>
  </si>
  <si>
    <t>2-е полугодие 2018-2019года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</si>
</sst>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_р_."/>
    <numFmt numFmtId="167" formatCode="#,##0.00&quot;р.&quot;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4"/>
      <color rgb="FF00B0F0"/>
      <name val="Calibri"/>
      <family val="2"/>
      <charset val="204"/>
      <scheme val="minor"/>
    </font>
    <font>
      <b/>
      <sz val="12"/>
      <color rgb="FF00B0F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00B0F0"/>
      <name val="Calibri"/>
      <family val="2"/>
      <charset val="204"/>
      <scheme val="minor"/>
    </font>
    <font>
      <b/>
      <sz val="14"/>
      <color rgb="FF00B0F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0" applyFont="1"/>
    <xf numFmtId="0" fontId="3" fillId="0" borderId="0" xfId="0" applyFont="1"/>
    <xf numFmtId="43" fontId="0" fillId="0" borderId="0" xfId="1" applyFont="1" applyAlignment="1">
      <alignment wrapText="1"/>
    </xf>
    <xf numFmtId="43" fontId="4" fillId="0" borderId="0" xfId="1" applyFont="1"/>
    <xf numFmtId="0" fontId="6" fillId="0" borderId="0" xfId="0" applyFont="1"/>
    <xf numFmtId="0" fontId="0" fillId="0" borderId="1" xfId="0" applyBorder="1"/>
    <xf numFmtId="0" fontId="6" fillId="0" borderId="4" xfId="0" applyFont="1" applyBorder="1"/>
    <xf numFmtId="0" fontId="0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5" fillId="0" borderId="1" xfId="0" applyFont="1" applyBorder="1"/>
    <xf numFmtId="0" fontId="5" fillId="0" borderId="1" xfId="0" applyFont="1" applyFill="1" applyBorder="1"/>
    <xf numFmtId="0" fontId="3" fillId="0" borderId="1" xfId="0" applyFont="1" applyBorder="1"/>
    <xf numFmtId="0" fontId="7" fillId="0" borderId="0" xfId="0" applyFont="1"/>
    <xf numFmtId="0" fontId="3" fillId="0" borderId="5" xfId="0" applyFont="1" applyBorder="1"/>
    <xf numFmtId="0" fontId="5" fillId="0" borderId="6" xfId="0" applyFont="1" applyFill="1" applyBorder="1"/>
    <xf numFmtId="0" fontId="3" fillId="0" borderId="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9" xfId="0" applyFont="1" applyBorder="1"/>
    <xf numFmtId="0" fontId="3" fillId="0" borderId="7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1" xfId="0" applyFont="1" applyBorder="1"/>
    <xf numFmtId="0" fontId="11" fillId="0" borderId="0" xfId="0" applyFont="1"/>
    <xf numFmtId="0" fontId="12" fillId="0" borderId="0" xfId="0" applyFont="1"/>
    <xf numFmtId="0" fontId="13" fillId="0" borderId="1" xfId="0" applyFont="1" applyBorder="1"/>
    <xf numFmtId="0" fontId="14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1" xfId="0" applyFont="1" applyBorder="1" applyAlignment="1">
      <alignment wrapText="1"/>
    </xf>
    <xf numFmtId="0" fontId="15" fillId="0" borderId="1" xfId="0" applyFont="1" applyBorder="1"/>
    <xf numFmtId="0" fontId="14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1" fontId="7" fillId="0" borderId="0" xfId="0" applyNumberFormat="1" applyFont="1"/>
    <xf numFmtId="164" fontId="7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15" fillId="0" borderId="0" xfId="0" applyFont="1"/>
    <xf numFmtId="0" fontId="0" fillId="0" borderId="0" xfId="0"/>
    <xf numFmtId="0" fontId="6" fillId="0" borderId="1" xfId="0" applyFont="1" applyBorder="1"/>
    <xf numFmtId="0" fontId="5" fillId="0" borderId="1" xfId="0" applyFont="1" applyBorder="1"/>
    <xf numFmtId="0" fontId="3" fillId="0" borderId="1" xfId="0" applyFont="1" applyBorder="1"/>
    <xf numFmtId="0" fontId="6" fillId="0" borderId="0" xfId="0" applyFont="1" applyBorder="1"/>
    <xf numFmtId="0" fontId="16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1" xfId="0" applyFont="1" applyBorder="1"/>
    <xf numFmtId="0" fontId="17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3" fontId="9" fillId="0" borderId="0" xfId="1" applyFont="1" applyAlignment="1">
      <alignment horizontal="left" wrapText="1"/>
    </xf>
    <xf numFmtId="43" fontId="9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2" fillId="0" borderId="1" xfId="0" applyFont="1" applyBorder="1"/>
    <xf numFmtId="0" fontId="2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43" fontId="9" fillId="0" borderId="1" xfId="1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2" fillId="0" borderId="10" xfId="0" applyFont="1" applyBorder="1"/>
    <xf numFmtId="0" fontId="2" fillId="0" borderId="1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43" fontId="9" fillId="0" borderId="1" xfId="1" applyFont="1" applyBorder="1" applyAlignment="1">
      <alignment horizontal="left"/>
    </xf>
    <xf numFmtId="0" fontId="2" fillId="0" borderId="5" xfId="0" applyFont="1" applyBorder="1"/>
    <xf numFmtId="0" fontId="2" fillId="0" borderId="4" xfId="0" applyFont="1" applyBorder="1" applyAlignment="1">
      <alignment horizontal="center" wrapText="1"/>
    </xf>
    <xf numFmtId="0" fontId="9" fillId="0" borderId="4" xfId="0" applyFont="1" applyBorder="1"/>
    <xf numFmtId="166" fontId="9" fillId="0" borderId="1" xfId="1" applyNumberFormat="1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6" xfId="0" applyFont="1" applyBorder="1"/>
    <xf numFmtId="0" fontId="2" fillId="0" borderId="9" xfId="0" applyFont="1" applyBorder="1" applyAlignment="1">
      <alignment horizontal="center"/>
    </xf>
    <xf numFmtId="43" fontId="2" fillId="0" borderId="1" xfId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9" fillId="0" borderId="3" xfId="0" applyFont="1" applyBorder="1"/>
    <xf numFmtId="0" fontId="2" fillId="0" borderId="1" xfId="0" applyFont="1" applyBorder="1" applyAlignment="1">
      <alignment horizontal="center"/>
    </xf>
    <xf numFmtId="167" fontId="2" fillId="0" borderId="1" xfId="1" applyNumberFormat="1" applyFont="1" applyBorder="1" applyAlignment="1">
      <alignment horizontal="left"/>
    </xf>
    <xf numFmtId="0" fontId="9" fillId="0" borderId="12" xfId="0" applyFont="1" applyBorder="1"/>
    <xf numFmtId="0" fontId="2" fillId="0" borderId="7" xfId="0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43" fontId="9" fillId="0" borderId="6" xfId="1" applyFont="1" applyBorder="1" applyAlignment="1">
      <alignment horizontal="left" vertical="center" wrapText="1"/>
    </xf>
    <xf numFmtId="43" fontId="9" fillId="0" borderId="6" xfId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3" fontId="2" fillId="0" borderId="1" xfId="0" applyNumberFormat="1" applyFont="1" applyBorder="1" applyAlignment="1">
      <alignment horizontal="left"/>
    </xf>
    <xf numFmtId="0" fontId="2" fillId="0" borderId="3" xfId="0" applyFont="1" applyBorder="1"/>
    <xf numFmtId="0" fontId="2" fillId="0" borderId="11" xfId="0" applyFont="1" applyBorder="1" applyAlignment="1">
      <alignment horizontal="center"/>
    </xf>
    <xf numFmtId="0" fontId="16" fillId="0" borderId="1" xfId="0" applyFont="1" applyBorder="1"/>
    <xf numFmtId="0" fontId="12" fillId="0" borderId="1" xfId="0" applyFont="1" applyBorder="1" applyAlignment="1">
      <alignment horizontal="left"/>
    </xf>
    <xf numFmtId="43" fontId="16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9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8" fillId="0" borderId="1" xfId="0" applyFont="1" applyBorder="1" applyAlignment="1">
      <alignment horizontal="left"/>
    </xf>
    <xf numFmtId="43" fontId="2" fillId="0" borderId="1" xfId="1" applyFont="1" applyBorder="1" applyAlignment="1">
      <alignment horizontal="left" wrapText="1"/>
    </xf>
    <xf numFmtId="0" fontId="12" fillId="0" borderId="1" xfId="0" applyFont="1" applyBorder="1"/>
    <xf numFmtId="43" fontId="12" fillId="0" borderId="1" xfId="1" applyFont="1" applyBorder="1" applyAlignment="1">
      <alignment horizontal="left" wrapText="1"/>
    </xf>
    <xf numFmtId="43" fontId="16" fillId="0" borderId="1" xfId="1" applyFont="1" applyBorder="1" applyAlignment="1">
      <alignment horizontal="left"/>
    </xf>
    <xf numFmtId="43" fontId="12" fillId="0" borderId="1" xfId="0" applyNumberFormat="1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3" fontId="7" fillId="0" borderId="1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2" fillId="0" borderId="5" xfId="0" applyFont="1" applyBorder="1" applyAlignment="1">
      <alignment wrapText="1"/>
    </xf>
    <xf numFmtId="43" fontId="9" fillId="0" borderId="1" xfId="1" applyFont="1" applyBorder="1" applyAlignment="1">
      <alignment wrapText="1"/>
    </xf>
    <xf numFmtId="43" fontId="9" fillId="0" borderId="1" xfId="1" applyFont="1" applyBorder="1"/>
    <xf numFmtId="0" fontId="9" fillId="0" borderId="10" xfId="0" applyFont="1" applyBorder="1"/>
    <xf numFmtId="0" fontId="9" fillId="0" borderId="6" xfId="0" applyFont="1" applyFill="1" applyBorder="1"/>
    <xf numFmtId="43" fontId="2" fillId="0" borderId="6" xfId="0" applyNumberFormat="1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/>
    <xf numFmtId="43" fontId="19" fillId="0" borderId="1" xfId="1" applyFont="1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9" fillId="0" borderId="13" xfId="0" applyFont="1" applyBorder="1"/>
    <xf numFmtId="43" fontId="9" fillId="0" borderId="5" xfId="1" applyFont="1" applyBorder="1" applyAlignment="1">
      <alignment horizontal="left" wrapText="1"/>
    </xf>
    <xf numFmtId="43" fontId="9" fillId="0" borderId="5" xfId="1" applyFont="1" applyBorder="1" applyAlignment="1">
      <alignment horizontal="left"/>
    </xf>
    <xf numFmtId="0" fontId="9" fillId="0" borderId="5" xfId="0" applyFont="1" applyBorder="1"/>
    <xf numFmtId="0" fontId="9" fillId="0" borderId="5" xfId="0" applyFont="1" applyBorder="1" applyAlignment="1">
      <alignment wrapText="1"/>
    </xf>
    <xf numFmtId="0" fontId="9" fillId="0" borderId="7" xfId="0" applyFont="1" applyBorder="1"/>
    <xf numFmtId="0" fontId="2" fillId="0" borderId="0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43" fontId="9" fillId="0" borderId="7" xfId="1" applyFont="1" applyBorder="1" applyAlignment="1">
      <alignment horizontal="left" wrapText="1"/>
    </xf>
    <xf numFmtId="43" fontId="9" fillId="0" borderId="7" xfId="1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9" fillId="0" borderId="6" xfId="0" applyFont="1" applyBorder="1"/>
    <xf numFmtId="0" fontId="9" fillId="0" borderId="2" xfId="0" applyFont="1" applyBorder="1" applyAlignment="1">
      <alignment horizontal="left"/>
    </xf>
    <xf numFmtId="43" fontId="9" fillId="0" borderId="2" xfId="1" applyFont="1" applyBorder="1" applyAlignment="1">
      <alignment horizontal="left" wrapText="1"/>
    </xf>
    <xf numFmtId="43" fontId="9" fillId="0" borderId="2" xfId="1" applyFont="1" applyBorder="1" applyAlignment="1">
      <alignment horizontal="left"/>
    </xf>
    <xf numFmtId="0" fontId="9" fillId="0" borderId="2" xfId="0" applyFont="1" applyBorder="1"/>
    <xf numFmtId="0" fontId="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43" fontId="9" fillId="0" borderId="14" xfId="1" applyFont="1" applyBorder="1" applyAlignment="1">
      <alignment horizontal="left" wrapText="1"/>
    </xf>
    <xf numFmtId="43" fontId="9" fillId="0" borderId="14" xfId="1" applyFont="1" applyBorder="1" applyAlignment="1">
      <alignment horizontal="left"/>
    </xf>
    <xf numFmtId="0" fontId="9" fillId="0" borderId="14" xfId="0" applyFont="1" applyBorder="1"/>
    <xf numFmtId="0" fontId="2" fillId="0" borderId="6" xfId="0" applyFont="1" applyBorder="1" applyAlignment="1">
      <alignment horizontal="center"/>
    </xf>
    <xf numFmtId="2" fontId="7" fillId="0" borderId="1" xfId="0" applyNumberFormat="1" applyFont="1" applyBorder="1" applyAlignment="1">
      <alignment horizontal="left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43" fontId="9" fillId="0" borderId="6" xfId="1" applyFont="1" applyBorder="1" applyAlignment="1">
      <alignment horizontal="left" vertical="center" wrapText="1"/>
    </xf>
    <xf numFmtId="43" fontId="9" fillId="0" borderId="6" xfId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16" fillId="0" borderId="3" xfId="0" applyFont="1" applyBorder="1"/>
    <xf numFmtId="14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9" fillId="0" borderId="4" xfId="0" applyFont="1" applyBorder="1" applyAlignment="1"/>
    <xf numFmtId="0" fontId="9" fillId="0" borderId="0" xfId="0" applyFont="1" applyBorder="1"/>
    <xf numFmtId="0" fontId="16" fillId="0" borderId="7" xfId="0" applyFont="1" applyBorder="1"/>
    <xf numFmtId="0" fontId="2" fillId="0" borderId="8" xfId="0" applyFont="1" applyBorder="1" applyAlignment="1">
      <alignment horizontal="center" wrapText="1"/>
    </xf>
    <xf numFmtId="43" fontId="9" fillId="0" borderId="1" xfId="3" applyFont="1" applyBorder="1" applyAlignment="1">
      <alignment horizontal="left" wrapText="1"/>
    </xf>
    <xf numFmtId="43" fontId="9" fillId="0" borderId="1" xfId="3" applyFont="1" applyBorder="1" applyAlignment="1">
      <alignment horizontal="left"/>
    </xf>
    <xf numFmtId="43" fontId="2" fillId="0" borderId="1" xfId="3" applyFont="1" applyBorder="1" applyAlignment="1">
      <alignment horizontal="left"/>
    </xf>
    <xf numFmtId="0" fontId="16" fillId="0" borderId="0" xfId="0" applyFont="1"/>
    <xf numFmtId="44" fontId="9" fillId="0" borderId="0" xfId="2" applyFont="1" applyAlignment="1">
      <alignment horizontal="left"/>
    </xf>
    <xf numFmtId="43" fontId="9" fillId="0" borderId="0" xfId="0" applyNumberFormat="1" applyFont="1" applyAlignment="1">
      <alignment horizontal="left"/>
    </xf>
    <xf numFmtId="43" fontId="9" fillId="0" borderId="0" xfId="2" applyNumberFormat="1" applyFont="1" applyAlignment="1">
      <alignment horizontal="left"/>
    </xf>
    <xf numFmtId="44" fontId="7" fillId="0" borderId="0" xfId="2" applyFont="1" applyAlignment="1">
      <alignment horizontal="left"/>
    </xf>
    <xf numFmtId="43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43" fontId="9" fillId="0" borderId="5" xfId="1" applyFont="1" applyBorder="1" applyAlignment="1">
      <alignment horizontal="left" vertical="center" wrapText="1"/>
    </xf>
    <xf numFmtId="43" fontId="9" fillId="0" borderId="6" xfId="1" applyFont="1" applyBorder="1" applyAlignment="1">
      <alignment horizontal="left" vertical="center" wrapText="1"/>
    </xf>
    <xf numFmtId="43" fontId="9" fillId="0" borderId="5" xfId="1" applyFont="1" applyBorder="1" applyAlignment="1">
      <alignment horizontal="left" vertical="center"/>
    </xf>
    <xf numFmtId="43" fontId="9" fillId="0" borderId="6" xfId="1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2" fontId="16" fillId="0" borderId="3" xfId="0" applyNumberFormat="1" applyFont="1" applyBorder="1" applyAlignment="1">
      <alignment horizontal="center"/>
    </xf>
    <xf numFmtId="12" fontId="16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</cellXfs>
  <cellStyles count="4">
    <cellStyle name="Денежный" xfId="2" builtinId="4"/>
    <cellStyle name="Обычный" xfId="0" builtinId="0"/>
    <cellStyle name="Финансовый" xfId="1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"/>
  <sheetViews>
    <sheetView zoomScale="75" zoomScaleNormal="75" workbookViewId="0">
      <selection activeCell="M16" sqref="M16:M17"/>
    </sheetView>
  </sheetViews>
  <sheetFormatPr defaultRowHeight="18.75" x14ac:dyDescent="0.3"/>
  <cols>
    <col min="1" max="1" width="2.28515625" style="22" customWidth="1"/>
    <col min="2" max="2" width="21" style="1" customWidth="1"/>
    <col min="3" max="3" width="9.5703125" style="8" customWidth="1"/>
    <col min="4" max="4" width="13.5703125" customWidth="1"/>
    <col min="5" max="5" width="8.5703125" style="3" customWidth="1"/>
    <col min="6" max="6" width="13.28515625" style="4" customWidth="1"/>
    <col min="7" max="7" width="11.42578125" style="23" customWidth="1"/>
    <col min="8" max="8" width="11" style="23" customWidth="1"/>
    <col min="9" max="9" width="9.7109375" style="23" customWidth="1"/>
    <col min="10" max="10" width="11" style="23" customWidth="1"/>
    <col min="11" max="11" width="9.140625" style="23" customWidth="1"/>
    <col min="12" max="12" width="8.7109375" style="23" customWidth="1"/>
    <col min="13" max="13" width="9.140625" style="23" customWidth="1"/>
    <col min="14" max="14" width="10.140625" style="23" customWidth="1"/>
    <col min="15" max="15" width="19.140625" customWidth="1"/>
    <col min="16" max="16" width="13" style="23" customWidth="1"/>
    <col min="17" max="17" width="11.5703125" style="23" customWidth="1"/>
    <col min="18" max="18" width="11.140625" style="23" customWidth="1"/>
    <col min="19" max="19" width="10.7109375" style="23" customWidth="1"/>
    <col min="20" max="20" width="11.42578125" style="23" customWidth="1"/>
    <col min="21" max="22" width="13" customWidth="1"/>
    <col min="23" max="23" width="12.5703125" style="5" customWidth="1"/>
    <col min="24" max="24" width="4.5703125" style="5" customWidth="1"/>
    <col min="25" max="25" width="3.7109375" style="5" customWidth="1"/>
    <col min="26" max="26" width="4.42578125" style="5" customWidth="1"/>
    <col min="27" max="27" width="3.42578125" style="5" customWidth="1"/>
    <col min="28" max="28" width="2" style="5" customWidth="1"/>
    <col min="29" max="29" width="2.5703125" style="5" customWidth="1"/>
    <col min="30" max="30" width="4.28515625" style="5" customWidth="1"/>
    <col min="31" max="31" width="5" style="5" customWidth="1"/>
    <col min="32" max="32" width="5.85546875" style="5" customWidth="1"/>
    <col min="33" max="33" width="2.85546875" style="5" customWidth="1"/>
    <col min="34" max="34" width="10.140625" style="5" customWidth="1"/>
    <col min="35" max="35" width="5" style="5" customWidth="1"/>
    <col min="36" max="36" width="5.42578125" style="5" customWidth="1"/>
    <col min="37" max="37" width="4.7109375" style="5" customWidth="1"/>
    <col min="38" max="38" width="6.85546875" style="5" customWidth="1"/>
  </cols>
  <sheetData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30"/>
  <sheetViews>
    <sheetView tabSelected="1" topLeftCell="A509" zoomScale="80" zoomScaleNormal="80" workbookViewId="0">
      <selection activeCell="B2" sqref="B2:U519"/>
    </sheetView>
  </sheetViews>
  <sheetFormatPr defaultRowHeight="15.75" x14ac:dyDescent="0.25"/>
  <cols>
    <col min="1" max="1" width="9.140625" style="31"/>
    <col min="2" max="2" width="24.7109375" style="36" customWidth="1"/>
    <col min="3" max="3" width="16" style="2" customWidth="1"/>
    <col min="4" max="4" width="9.140625" style="30"/>
    <col min="5" max="5" width="13.28515625" style="30" bestFit="1" customWidth="1"/>
    <col min="6" max="6" width="14.140625" style="30" customWidth="1"/>
    <col min="7" max="7" width="10.85546875" style="30" customWidth="1"/>
    <col min="8" max="8" width="11.140625" style="30" customWidth="1"/>
    <col min="9" max="9" width="12.140625" style="30" customWidth="1"/>
    <col min="10" max="10" width="10.85546875" style="30" customWidth="1"/>
    <col min="11" max="11" width="9.28515625" style="30" customWidth="1"/>
    <col min="12" max="15" width="9.28515625" style="30" bestFit="1" customWidth="1"/>
    <col min="16" max="16" width="12" style="30" customWidth="1"/>
    <col min="17" max="17" width="6.5703125" style="30" customWidth="1"/>
    <col min="18" max="18" width="9" style="2" customWidth="1"/>
    <col min="19" max="21" width="9.28515625" style="2" bestFit="1" customWidth="1"/>
    <col min="22" max="22" width="9.5703125" style="2" customWidth="1"/>
  </cols>
  <sheetData>
    <row r="1" spans="1:38" x14ac:dyDescent="0.25">
      <c r="A1" s="229" t="s">
        <v>127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8.75" x14ac:dyDescent="0.3">
      <c r="A2" s="1"/>
      <c r="B2" s="230" t="s">
        <v>72</v>
      </c>
      <c r="C2" s="230"/>
      <c r="D2" s="230"/>
      <c r="E2" s="59"/>
      <c r="F2" s="60" t="s">
        <v>164</v>
      </c>
      <c r="G2" s="61"/>
      <c r="H2" s="61"/>
      <c r="I2" s="61"/>
      <c r="J2" s="61"/>
      <c r="K2" s="61"/>
      <c r="L2" s="61"/>
      <c r="M2" s="61" t="s">
        <v>125</v>
      </c>
      <c r="N2" s="61"/>
      <c r="O2" s="61"/>
      <c r="P2" s="61"/>
      <c r="Q2" s="61"/>
      <c r="R2" s="23"/>
      <c r="S2" s="23"/>
      <c r="T2" s="23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8.75" x14ac:dyDescent="0.3">
      <c r="A3" s="1"/>
      <c r="B3" s="62"/>
      <c r="C3" s="23"/>
      <c r="D3" s="61"/>
      <c r="E3" s="59"/>
      <c r="F3" s="60"/>
      <c r="G3" s="61"/>
      <c r="H3" s="61"/>
      <c r="I3" s="61"/>
      <c r="J3" s="61"/>
      <c r="K3" s="61"/>
      <c r="L3" s="61"/>
      <c r="M3" s="61"/>
      <c r="N3" s="61"/>
      <c r="O3" s="61" t="s">
        <v>126</v>
      </c>
      <c r="P3" s="61"/>
      <c r="Q3" s="61"/>
      <c r="R3" s="23"/>
      <c r="S3" s="23"/>
      <c r="T3" s="23"/>
      <c r="W3" s="231" t="s">
        <v>53</v>
      </c>
      <c r="X3" s="231"/>
      <c r="Y3" s="231"/>
      <c r="Z3" s="231"/>
      <c r="AA3" s="231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18.75" x14ac:dyDescent="0.3">
      <c r="A4" s="1"/>
      <c r="B4" s="62"/>
      <c r="C4" s="23"/>
      <c r="D4" s="61"/>
      <c r="E4" s="59"/>
      <c r="F4" s="60"/>
      <c r="G4" s="61"/>
      <c r="H4" s="61"/>
      <c r="I4" s="61"/>
      <c r="J4" s="61"/>
      <c r="K4" s="61"/>
      <c r="L4" s="61"/>
      <c r="M4" s="61"/>
      <c r="N4" s="61"/>
      <c r="O4" s="232"/>
      <c r="P4" s="232"/>
      <c r="Q4" s="232"/>
      <c r="R4" s="232"/>
      <c r="S4" s="232"/>
      <c r="T4" s="23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18.75" x14ac:dyDescent="0.3">
      <c r="A5" s="1"/>
      <c r="B5" s="62"/>
      <c r="C5" s="23"/>
      <c r="D5" s="61"/>
      <c r="E5" s="59"/>
      <c r="F5" s="60"/>
      <c r="G5" s="61"/>
      <c r="H5" s="61"/>
      <c r="I5" s="61"/>
      <c r="J5" s="63"/>
      <c r="K5" s="61"/>
      <c r="L5" s="61"/>
      <c r="M5" s="61"/>
      <c r="N5" s="61"/>
      <c r="O5" s="61"/>
      <c r="P5" s="61"/>
      <c r="Q5" s="61"/>
      <c r="R5" s="23"/>
      <c r="S5" s="23"/>
      <c r="T5" s="23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8.75" x14ac:dyDescent="0.3">
      <c r="A6" s="1"/>
      <c r="B6" s="62" t="s">
        <v>54</v>
      </c>
      <c r="C6" s="23"/>
      <c r="D6" s="63"/>
      <c r="E6" s="59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23"/>
      <c r="S6" s="23"/>
      <c r="T6" s="23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8.75" x14ac:dyDescent="0.3">
      <c r="A7" s="64"/>
      <c r="B7" s="65" t="s">
        <v>0</v>
      </c>
      <c r="C7" s="64"/>
      <c r="D7" s="66"/>
      <c r="E7" s="67"/>
      <c r="F7" s="67"/>
      <c r="G7" s="221" t="s">
        <v>40</v>
      </c>
      <c r="H7" s="221" t="s">
        <v>41</v>
      </c>
      <c r="I7" s="222" t="s">
        <v>42</v>
      </c>
      <c r="J7" s="221" t="s">
        <v>43</v>
      </c>
      <c r="K7" s="221"/>
      <c r="L7" s="221"/>
      <c r="M7" s="221"/>
      <c r="N7" s="221"/>
      <c r="O7" s="221"/>
      <c r="P7" s="227" t="s">
        <v>50</v>
      </c>
      <c r="Q7" s="227"/>
      <c r="R7" s="227"/>
      <c r="S7" s="227"/>
      <c r="T7" s="227"/>
      <c r="U7" s="32"/>
      <c r="V7" s="228" t="s">
        <v>52</v>
      </c>
      <c r="W7" s="9"/>
      <c r="X7" s="10"/>
      <c r="Y7" s="9"/>
      <c r="Z7" s="10"/>
      <c r="AA7" s="9"/>
      <c r="AB7" s="10"/>
      <c r="AC7" s="9"/>
      <c r="AD7" s="10"/>
      <c r="AE7" s="9"/>
      <c r="AF7" s="10"/>
      <c r="AG7" s="9"/>
      <c r="AH7" s="10"/>
      <c r="AI7" s="9"/>
      <c r="AJ7" s="10"/>
      <c r="AK7" s="10"/>
      <c r="AL7" s="10"/>
    </row>
    <row r="8" spans="1:38" ht="37.5" x14ac:dyDescent="0.3">
      <c r="A8" s="69"/>
      <c r="B8" s="70"/>
      <c r="C8" s="71" t="s">
        <v>10</v>
      </c>
      <c r="D8" s="66" t="s">
        <v>11</v>
      </c>
      <c r="E8" s="67" t="s">
        <v>12</v>
      </c>
      <c r="F8" s="72" t="s">
        <v>13</v>
      </c>
      <c r="G8" s="221"/>
      <c r="H8" s="221"/>
      <c r="I8" s="222"/>
      <c r="J8" s="66" t="s">
        <v>44</v>
      </c>
      <c r="K8" s="66" t="s">
        <v>45</v>
      </c>
      <c r="L8" s="66" t="s">
        <v>46</v>
      </c>
      <c r="M8" s="66" t="s">
        <v>47</v>
      </c>
      <c r="N8" s="66" t="s">
        <v>48</v>
      </c>
      <c r="O8" s="66" t="s">
        <v>49</v>
      </c>
      <c r="P8" s="66" t="s">
        <v>51</v>
      </c>
      <c r="Q8" s="66" t="s">
        <v>4</v>
      </c>
      <c r="R8" s="56" t="s">
        <v>5</v>
      </c>
      <c r="S8" s="56" t="s">
        <v>6</v>
      </c>
      <c r="T8" s="56" t="s">
        <v>7</v>
      </c>
      <c r="U8" s="13" t="s">
        <v>8</v>
      </c>
      <c r="V8" s="228"/>
      <c r="W8" s="10" t="s">
        <v>1</v>
      </c>
      <c r="X8" s="10" t="s">
        <v>2</v>
      </c>
      <c r="Y8" s="10" t="s">
        <v>3</v>
      </c>
      <c r="Z8" s="10" t="s">
        <v>44</v>
      </c>
      <c r="AA8" s="10" t="s">
        <v>45</v>
      </c>
      <c r="AB8" s="10" t="s">
        <v>46</v>
      </c>
      <c r="AC8" s="10" t="s">
        <v>47</v>
      </c>
      <c r="AD8" s="10" t="s">
        <v>48</v>
      </c>
      <c r="AE8" s="10" t="s">
        <v>49</v>
      </c>
      <c r="AF8" s="10" t="s">
        <v>55</v>
      </c>
      <c r="AG8" s="10" t="s">
        <v>4</v>
      </c>
      <c r="AH8" s="10" t="s">
        <v>5</v>
      </c>
      <c r="AI8" s="10" t="s">
        <v>6</v>
      </c>
      <c r="AJ8" s="10" t="s">
        <v>7</v>
      </c>
      <c r="AK8" s="10" t="s">
        <v>8</v>
      </c>
      <c r="AL8" s="9" t="s">
        <v>56</v>
      </c>
    </row>
    <row r="9" spans="1:38" ht="38.25" customHeight="1" x14ac:dyDescent="0.3">
      <c r="A9" s="73"/>
      <c r="B9" s="74" t="s">
        <v>107</v>
      </c>
      <c r="C9" s="75" t="s">
        <v>75</v>
      </c>
      <c r="D9" s="66">
        <v>4.2000000000000003E-2</v>
      </c>
      <c r="E9" s="67">
        <v>42.9</v>
      </c>
      <c r="F9" s="76">
        <f>PRODUCT(D9,E9)</f>
        <v>1.8018000000000001</v>
      </c>
      <c r="G9" s="66">
        <f>W9*D9</f>
        <v>5.2920000000000007</v>
      </c>
      <c r="H9" s="66">
        <f>X9*D9</f>
        <v>1.3860000000000001</v>
      </c>
      <c r="I9" s="66">
        <f>Y9*D9</f>
        <v>26.082000000000001</v>
      </c>
      <c r="J9" s="66">
        <f>Z9*D9</f>
        <v>1.26</v>
      </c>
      <c r="K9" s="66">
        <f>AA10*D9</f>
        <v>6.3000000000000007</v>
      </c>
      <c r="L9" s="66">
        <f>AB9*D9</f>
        <v>8.4</v>
      </c>
      <c r="M9" s="66">
        <f>AC9*D9</f>
        <v>84</v>
      </c>
      <c r="N9" s="66">
        <f>AD9*D9</f>
        <v>125.16000000000001</v>
      </c>
      <c r="O9" s="66">
        <f>AE9*D9</f>
        <v>2.8140000000000001</v>
      </c>
      <c r="P9" s="66">
        <f>AF9*D9</f>
        <v>4.2000000000000006E-3</v>
      </c>
      <c r="Q9" s="66">
        <f>AG9*D9</f>
        <v>0</v>
      </c>
      <c r="R9" s="56">
        <f>AH10*D9</f>
        <v>0</v>
      </c>
      <c r="S9" s="56">
        <f>AI9*D9</f>
        <v>8.4000000000000005E-2</v>
      </c>
      <c r="T9" s="56">
        <f>AJ9*D9</f>
        <v>1.7598</v>
      </c>
      <c r="U9" s="13">
        <f>AK9*D9</f>
        <v>0</v>
      </c>
      <c r="V9" s="13">
        <f>AL9*D9</f>
        <v>140.70000000000002</v>
      </c>
      <c r="W9" s="10">
        <v>126</v>
      </c>
      <c r="X9" s="10">
        <v>33</v>
      </c>
      <c r="Y9" s="10">
        <v>621</v>
      </c>
      <c r="Z9" s="10">
        <v>30</v>
      </c>
      <c r="AA9" s="10">
        <v>3800</v>
      </c>
      <c r="AB9" s="10">
        <v>200</v>
      </c>
      <c r="AC9" s="10">
        <v>2000</v>
      </c>
      <c r="AD9" s="10">
        <v>2980</v>
      </c>
      <c r="AE9" s="10">
        <v>67</v>
      </c>
      <c r="AF9" s="10">
        <v>0.1</v>
      </c>
      <c r="AG9" s="10">
        <v>0</v>
      </c>
      <c r="AH9" s="10">
        <v>4.3</v>
      </c>
      <c r="AI9" s="10">
        <v>2</v>
      </c>
      <c r="AJ9" s="10">
        <v>41.9</v>
      </c>
      <c r="AK9" s="10">
        <v>0</v>
      </c>
      <c r="AL9" s="10">
        <v>3350</v>
      </c>
    </row>
    <row r="10" spans="1:38" ht="37.5" x14ac:dyDescent="0.3">
      <c r="A10" s="77"/>
      <c r="B10" s="78" t="s">
        <v>116</v>
      </c>
      <c r="C10" s="71" t="s">
        <v>18</v>
      </c>
      <c r="D10" s="66">
        <v>5.0000000000000001E-3</v>
      </c>
      <c r="E10" s="67">
        <v>446.53</v>
      </c>
      <c r="F10" s="76">
        <f t="shared" ref="F10:F11" si="0">PRODUCT(D10,E10)</f>
        <v>2.23265</v>
      </c>
      <c r="G10" s="66">
        <f>W10*D10</f>
        <v>2.5000000000000001E-2</v>
      </c>
      <c r="H10" s="66">
        <f>X10*D10</f>
        <v>4.125</v>
      </c>
      <c r="I10" s="66">
        <f>Y10*D10</f>
        <v>0.04</v>
      </c>
      <c r="J10" s="66">
        <f>Z10*D10</f>
        <v>0.35000000000000003</v>
      </c>
      <c r="K10" s="66">
        <f>AA10*D10</f>
        <v>0.75</v>
      </c>
      <c r="L10" s="66">
        <f>AB10*D10</f>
        <v>0.6</v>
      </c>
      <c r="M10" s="66">
        <f>AC10*D10</f>
        <v>0.02</v>
      </c>
      <c r="N10" s="66">
        <f>AD10*D10</f>
        <v>0.95000000000000007</v>
      </c>
      <c r="O10" s="66">
        <f>AE10*D10</f>
        <v>0.01</v>
      </c>
      <c r="P10" s="66">
        <f>AF10*D10</f>
        <v>1.9E-2</v>
      </c>
      <c r="Q10" s="66">
        <f>AG10*D10</f>
        <v>2.9500000000000002E-2</v>
      </c>
      <c r="R10" s="56">
        <f>AH10*D10</f>
        <v>0</v>
      </c>
      <c r="S10" s="56">
        <f>AI10*D10</f>
        <v>5.0000000000000001E-3</v>
      </c>
      <c r="T10" s="56">
        <f>AJ10*D10</f>
        <v>2.5000000000000001E-3</v>
      </c>
      <c r="U10" s="13">
        <f>AK10*D10</f>
        <v>0</v>
      </c>
      <c r="V10" s="13">
        <f>AL10*D10</f>
        <v>37.4</v>
      </c>
      <c r="W10" s="10">
        <v>5</v>
      </c>
      <c r="X10" s="10">
        <v>825</v>
      </c>
      <c r="Y10" s="10">
        <v>8</v>
      </c>
      <c r="Z10" s="10">
        <v>70</v>
      </c>
      <c r="AA10" s="10">
        <v>150</v>
      </c>
      <c r="AB10" s="10">
        <v>120</v>
      </c>
      <c r="AC10" s="10">
        <v>4</v>
      </c>
      <c r="AD10" s="10">
        <v>190</v>
      </c>
      <c r="AE10" s="10">
        <v>2</v>
      </c>
      <c r="AF10" s="10">
        <v>3.8</v>
      </c>
      <c r="AG10" s="10">
        <v>5.9</v>
      </c>
      <c r="AH10" s="10">
        <v>0</v>
      </c>
      <c r="AI10" s="10">
        <v>1</v>
      </c>
      <c r="AJ10" s="10">
        <v>0.5</v>
      </c>
      <c r="AK10" s="10">
        <v>0</v>
      </c>
      <c r="AL10" s="10">
        <v>7480</v>
      </c>
    </row>
    <row r="11" spans="1:38" ht="18.75" x14ac:dyDescent="0.3">
      <c r="A11" s="77"/>
      <c r="B11" s="78"/>
      <c r="C11" s="75" t="s">
        <v>15</v>
      </c>
      <c r="D11" s="66">
        <v>5.0000000000000001E-3</v>
      </c>
      <c r="E11" s="67">
        <v>45.83</v>
      </c>
      <c r="F11" s="76">
        <f t="shared" si="0"/>
        <v>0.22914999999999999</v>
      </c>
      <c r="G11" s="66">
        <f>W11*D11</f>
        <v>0</v>
      </c>
      <c r="H11" s="66">
        <f>X11*D11</f>
        <v>0</v>
      </c>
      <c r="I11" s="66">
        <f>Y11*D11</f>
        <v>4.99</v>
      </c>
      <c r="J11" s="66">
        <f>Z11*D11</f>
        <v>0.05</v>
      </c>
      <c r="K11" s="66">
        <f>AA11*D11</f>
        <v>0.15</v>
      </c>
      <c r="L11" s="66">
        <f>AB11*D11</f>
        <v>0.1</v>
      </c>
      <c r="M11" s="66">
        <f>AC11*D11</f>
        <v>0</v>
      </c>
      <c r="N11" s="66">
        <f>AD11*D11</f>
        <v>0</v>
      </c>
      <c r="O11" s="66">
        <f>AE11*D11</f>
        <v>1.4999999999999999E-2</v>
      </c>
      <c r="P11" s="66">
        <f>AF11*D11</f>
        <v>0</v>
      </c>
      <c r="Q11" s="66">
        <f>AG11*D11</f>
        <v>0</v>
      </c>
      <c r="R11" s="56">
        <f>AH11*D11</f>
        <v>0</v>
      </c>
      <c r="S11" s="56">
        <f>AI11*D11</f>
        <v>0</v>
      </c>
      <c r="T11" s="56">
        <f>AJ11*D11</f>
        <v>0</v>
      </c>
      <c r="U11" s="13">
        <f>AK11*D11</f>
        <v>0</v>
      </c>
      <c r="V11" s="13">
        <f>AL11*D11</f>
        <v>18.95</v>
      </c>
      <c r="W11" s="10">
        <v>0</v>
      </c>
      <c r="X11" s="10">
        <v>0</v>
      </c>
      <c r="Y11" s="10">
        <v>998</v>
      </c>
      <c r="Z11" s="10">
        <v>10</v>
      </c>
      <c r="AA11" s="10">
        <v>30</v>
      </c>
      <c r="AB11" s="10">
        <v>20</v>
      </c>
      <c r="AC11" s="10">
        <v>0</v>
      </c>
      <c r="AD11" s="10">
        <v>0</v>
      </c>
      <c r="AE11" s="10">
        <v>3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3790</v>
      </c>
    </row>
    <row r="12" spans="1:38" ht="18.75" x14ac:dyDescent="0.3">
      <c r="A12" s="79"/>
      <c r="B12" s="80"/>
      <c r="C12" s="75" t="s">
        <v>30</v>
      </c>
      <c r="D12" s="66">
        <v>0</v>
      </c>
      <c r="E12" s="67">
        <v>0</v>
      </c>
      <c r="F12" s="81">
        <v>4.26</v>
      </c>
      <c r="G12" s="82">
        <f t="shared" ref="G12:V12" si="1">SUM(G9:G11)</f>
        <v>5.3170000000000011</v>
      </c>
      <c r="H12" s="82">
        <f t="shared" si="1"/>
        <v>5.5110000000000001</v>
      </c>
      <c r="I12" s="82">
        <f t="shared" si="1"/>
        <v>31.112000000000002</v>
      </c>
      <c r="J12" s="82">
        <f t="shared" si="1"/>
        <v>1.6600000000000001</v>
      </c>
      <c r="K12" s="82">
        <f t="shared" si="1"/>
        <v>7.2000000000000011</v>
      </c>
      <c r="L12" s="82">
        <f t="shared" si="1"/>
        <v>9.1</v>
      </c>
      <c r="M12" s="82">
        <f t="shared" si="1"/>
        <v>84.02</v>
      </c>
      <c r="N12" s="82">
        <f t="shared" si="1"/>
        <v>126.11000000000001</v>
      </c>
      <c r="O12" s="82">
        <f t="shared" si="1"/>
        <v>2.839</v>
      </c>
      <c r="P12" s="82">
        <f t="shared" si="1"/>
        <v>2.3199999999999998E-2</v>
      </c>
      <c r="Q12" s="82">
        <f t="shared" si="1"/>
        <v>2.9500000000000002E-2</v>
      </c>
      <c r="R12" s="64">
        <f t="shared" si="1"/>
        <v>0</v>
      </c>
      <c r="S12" s="64">
        <f t="shared" si="1"/>
        <v>8.900000000000001E-2</v>
      </c>
      <c r="T12" s="64">
        <f t="shared" si="1"/>
        <v>1.7623</v>
      </c>
      <c r="U12" s="11">
        <f t="shared" si="1"/>
        <v>0</v>
      </c>
      <c r="V12" s="11">
        <f t="shared" si="1"/>
        <v>197.05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</row>
    <row r="13" spans="1:38" s="48" customFormat="1" ht="32.25" customHeight="1" x14ac:dyDescent="0.3">
      <c r="A13" s="86"/>
      <c r="B13" s="87" t="s">
        <v>153</v>
      </c>
      <c r="C13" s="56" t="s">
        <v>19</v>
      </c>
      <c r="D13" s="66">
        <v>0.01</v>
      </c>
      <c r="E13" s="67">
        <v>417.9</v>
      </c>
      <c r="F13" s="72">
        <f>D13*E13</f>
        <v>4.1790000000000003</v>
      </c>
      <c r="G13" s="66">
        <f>W13*D13</f>
        <v>0</v>
      </c>
      <c r="H13" s="66">
        <f>X13*D13</f>
        <v>0</v>
      </c>
      <c r="I13" s="66">
        <f>Y13*D13</f>
        <v>0</v>
      </c>
      <c r="J13" s="66">
        <f>Z13*D13</f>
        <v>0</v>
      </c>
      <c r="K13" s="66">
        <f>AA13*D13</f>
        <v>0</v>
      </c>
      <c r="L13" s="66">
        <f>AB13*D13</f>
        <v>0</v>
      </c>
      <c r="M13" s="66">
        <f>AC13*D13</f>
        <v>0</v>
      </c>
      <c r="N13" s="66">
        <f>AD13*D13</f>
        <v>0</v>
      </c>
      <c r="O13" s="66">
        <f>AE13*D13</f>
        <v>0</v>
      </c>
      <c r="P13" s="66">
        <f>AF13*D13</f>
        <v>0</v>
      </c>
      <c r="Q13" s="66">
        <f>AG13*D13</f>
        <v>0</v>
      </c>
      <c r="R13" s="56">
        <f>AH13*D13</f>
        <v>0</v>
      </c>
      <c r="S13" s="56">
        <f>AI13*D13</f>
        <v>0</v>
      </c>
      <c r="T13" s="56">
        <f>AJ13*D13</f>
        <v>0</v>
      </c>
      <c r="U13" s="51">
        <f>AK13*D13</f>
        <v>0</v>
      </c>
      <c r="V13" s="51">
        <f>AL13*D13</f>
        <v>0</v>
      </c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</row>
    <row r="14" spans="1:38" s="48" customFormat="1" ht="18.75" customHeight="1" x14ac:dyDescent="0.3">
      <c r="A14" s="86"/>
      <c r="B14" s="88"/>
      <c r="C14" s="89" t="s">
        <v>144</v>
      </c>
      <c r="D14" s="90">
        <v>5.0000000000000001E-3</v>
      </c>
      <c r="E14" s="91">
        <v>446.53</v>
      </c>
      <c r="F14" s="92">
        <v>2.23</v>
      </c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56"/>
      <c r="S14" s="56"/>
      <c r="T14" s="56"/>
      <c r="U14" s="51"/>
      <c r="V14" s="51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</row>
    <row r="15" spans="1:38" ht="18.75" x14ac:dyDescent="0.3">
      <c r="A15" s="64"/>
      <c r="B15" s="93"/>
      <c r="C15" s="56" t="s">
        <v>108</v>
      </c>
      <c r="D15" s="66">
        <v>0.03</v>
      </c>
      <c r="E15" s="67">
        <v>71.94</v>
      </c>
      <c r="F15" s="72">
        <f>D15*E15</f>
        <v>2.1581999999999999</v>
      </c>
      <c r="G15" s="66">
        <f>W15*D15</f>
        <v>2.31</v>
      </c>
      <c r="H15" s="66">
        <f>X15*D15</f>
        <v>0.89999999999999991</v>
      </c>
      <c r="I15" s="66">
        <f>Y15*D15</f>
        <v>14.94</v>
      </c>
      <c r="J15" s="66">
        <f>Z15*D15</f>
        <v>128.69999999999999</v>
      </c>
      <c r="K15" s="66">
        <f>AA16*D15</f>
        <v>0</v>
      </c>
      <c r="L15" s="66">
        <f>AB15*D15</f>
        <v>6.6</v>
      </c>
      <c r="M15" s="66">
        <f>AC15*D15</f>
        <v>9.9</v>
      </c>
      <c r="N15" s="66">
        <f>AD15*D15</f>
        <v>25.5</v>
      </c>
      <c r="O15" s="66">
        <f>AE15*D15</f>
        <v>0.6</v>
      </c>
      <c r="P15" s="66">
        <f>AF15*D15</f>
        <v>0</v>
      </c>
      <c r="Q15" s="66">
        <f>AG15*D15</f>
        <v>0</v>
      </c>
      <c r="R15" s="56">
        <f>AH16*D15</f>
        <v>0</v>
      </c>
      <c r="S15" s="56">
        <f>AI15*D15</f>
        <v>1.4999999999999999E-2</v>
      </c>
      <c r="T15" s="56">
        <f>AJ15*D15</f>
        <v>0.47099999999999997</v>
      </c>
      <c r="U15" s="13">
        <f>AK15*D15</f>
        <v>0</v>
      </c>
      <c r="V15" s="13">
        <f>AL15*D15</f>
        <v>78.599999999999994</v>
      </c>
      <c r="W15" s="10">
        <v>77</v>
      </c>
      <c r="X15" s="10">
        <v>30</v>
      </c>
      <c r="Y15" s="10">
        <v>498</v>
      </c>
      <c r="Z15" s="10">
        <v>4290</v>
      </c>
      <c r="AA15" s="10">
        <v>1310</v>
      </c>
      <c r="AB15" s="10">
        <v>220</v>
      </c>
      <c r="AC15" s="10">
        <v>330</v>
      </c>
      <c r="AD15" s="10">
        <v>850</v>
      </c>
      <c r="AE15" s="10">
        <v>20</v>
      </c>
      <c r="AF15" s="10">
        <v>0</v>
      </c>
      <c r="AG15" s="10">
        <v>0</v>
      </c>
      <c r="AH15" s="10">
        <v>1.6</v>
      </c>
      <c r="AI15" s="10">
        <v>0.5</v>
      </c>
      <c r="AJ15" s="10">
        <v>15.7</v>
      </c>
      <c r="AK15" s="10">
        <v>0</v>
      </c>
      <c r="AL15" s="10">
        <v>2620</v>
      </c>
    </row>
    <row r="16" spans="1:38" ht="18.75" x14ac:dyDescent="0.3">
      <c r="A16" s="64"/>
      <c r="B16" s="94"/>
      <c r="C16" s="56" t="s">
        <v>30</v>
      </c>
      <c r="D16" s="66"/>
      <c r="E16" s="66"/>
      <c r="F16" s="95">
        <v>8.11</v>
      </c>
      <c r="G16" s="82">
        <f t="shared" ref="G16:V16" si="2">SUM(G15:G15)</f>
        <v>2.31</v>
      </c>
      <c r="H16" s="82">
        <f t="shared" si="2"/>
        <v>0.89999999999999991</v>
      </c>
      <c r="I16" s="82">
        <f t="shared" si="2"/>
        <v>14.94</v>
      </c>
      <c r="J16" s="82">
        <f t="shared" si="2"/>
        <v>128.69999999999999</v>
      </c>
      <c r="K16" s="82">
        <f t="shared" si="2"/>
        <v>0</v>
      </c>
      <c r="L16" s="82">
        <f t="shared" si="2"/>
        <v>6.6</v>
      </c>
      <c r="M16" s="82">
        <f t="shared" si="2"/>
        <v>9.9</v>
      </c>
      <c r="N16" s="82">
        <f t="shared" si="2"/>
        <v>25.5</v>
      </c>
      <c r="O16" s="82">
        <f t="shared" si="2"/>
        <v>0.6</v>
      </c>
      <c r="P16" s="82">
        <f t="shared" si="2"/>
        <v>0</v>
      </c>
      <c r="Q16" s="82">
        <f t="shared" si="2"/>
        <v>0</v>
      </c>
      <c r="R16" s="64">
        <f t="shared" si="2"/>
        <v>0</v>
      </c>
      <c r="S16" s="64">
        <f t="shared" si="2"/>
        <v>1.4999999999999999E-2</v>
      </c>
      <c r="T16" s="64">
        <f t="shared" si="2"/>
        <v>0.47099999999999997</v>
      </c>
      <c r="U16" s="11">
        <f t="shared" si="2"/>
        <v>0</v>
      </c>
      <c r="V16" s="11">
        <f t="shared" si="2"/>
        <v>78.599999999999994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ht="18.75" x14ac:dyDescent="0.3">
      <c r="A17" s="96"/>
      <c r="B17" s="70" t="s">
        <v>9</v>
      </c>
      <c r="C17" s="75" t="s">
        <v>14</v>
      </c>
      <c r="D17" s="66">
        <v>1E-3</v>
      </c>
      <c r="E17" s="67">
        <v>370.5</v>
      </c>
      <c r="F17" s="72">
        <f>D17*E17</f>
        <v>0.3705</v>
      </c>
      <c r="G17" s="66">
        <f>W17*D17</f>
        <v>0</v>
      </c>
      <c r="H17" s="66">
        <f>X17*D17</f>
        <v>0</v>
      </c>
      <c r="I17" s="66">
        <f>Y17*D17</f>
        <v>0</v>
      </c>
      <c r="J17" s="66">
        <f>Z17*D17</f>
        <v>0</v>
      </c>
      <c r="K17" s="66">
        <f>AA18*D17</f>
        <v>0.03</v>
      </c>
      <c r="L17" s="66">
        <f>AB17*D17</f>
        <v>0</v>
      </c>
      <c r="M17" s="66">
        <f>AC17*D17</f>
        <v>0</v>
      </c>
      <c r="N17" s="66">
        <f>AD17*D17</f>
        <v>0</v>
      </c>
      <c r="O17" s="66">
        <f>AE17*D17</f>
        <v>0</v>
      </c>
      <c r="P17" s="66">
        <f>AF17*D17</f>
        <v>0</v>
      </c>
      <c r="Q17" s="66">
        <f>AG17*D17</f>
        <v>0</v>
      </c>
      <c r="R17" s="56">
        <f>AH18*D17</f>
        <v>0</v>
      </c>
      <c r="S17" s="56">
        <f>AI17*D17</f>
        <v>0</v>
      </c>
      <c r="T17" s="56">
        <f>AJ17*D17</f>
        <v>0</v>
      </c>
      <c r="U17" s="13">
        <f>AK17*D17</f>
        <v>0</v>
      </c>
      <c r="V17" s="13">
        <f>AL17*D17</f>
        <v>0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</row>
    <row r="18" spans="1:38" ht="18.75" x14ac:dyDescent="0.3">
      <c r="A18" s="96"/>
      <c r="B18" s="84" t="s">
        <v>84</v>
      </c>
      <c r="C18" s="75" t="s">
        <v>15</v>
      </c>
      <c r="D18" s="66">
        <v>1.4999999999999999E-2</v>
      </c>
      <c r="E18" s="67">
        <v>45.83</v>
      </c>
      <c r="F18" s="72">
        <f>PRODUCT(D18,E18)</f>
        <v>0.68744999999999989</v>
      </c>
      <c r="G18" s="66">
        <f>W18*D18</f>
        <v>0</v>
      </c>
      <c r="H18" s="66">
        <f>X18*D18</f>
        <v>0</v>
      </c>
      <c r="I18" s="66">
        <f>Y18*D18</f>
        <v>19.38</v>
      </c>
      <c r="J18" s="66">
        <f>Z18*D18</f>
        <v>0.15</v>
      </c>
      <c r="K18" s="66">
        <f>AA18*D18</f>
        <v>0.44999999999999996</v>
      </c>
      <c r="L18" s="66">
        <f>AB18*D18</f>
        <v>0.3</v>
      </c>
      <c r="M18" s="66">
        <f>AC18*D18</f>
        <v>0</v>
      </c>
      <c r="N18" s="66">
        <f>AD18*D18</f>
        <v>0</v>
      </c>
      <c r="O18" s="66">
        <f>AE18*D18</f>
        <v>4.4999999999999998E-2</v>
      </c>
      <c r="P18" s="66">
        <f>AF18*D18</f>
        <v>0</v>
      </c>
      <c r="Q18" s="66">
        <f>AG18*D18</f>
        <v>0</v>
      </c>
      <c r="R18" s="56">
        <f>AH18*D18</f>
        <v>0</v>
      </c>
      <c r="S18" s="56">
        <f>AI18*D18</f>
        <v>0</v>
      </c>
      <c r="T18" s="56">
        <f>AJ18*D18</f>
        <v>0</v>
      </c>
      <c r="U18" s="13">
        <f>AK18*D18</f>
        <v>0</v>
      </c>
      <c r="V18" s="13">
        <f>AL18*D18</f>
        <v>91.99499999999999</v>
      </c>
      <c r="W18" s="10">
        <v>0</v>
      </c>
      <c r="X18" s="10">
        <v>0</v>
      </c>
      <c r="Y18" s="10">
        <v>1292</v>
      </c>
      <c r="Z18" s="10">
        <v>10</v>
      </c>
      <c r="AA18" s="10">
        <v>30</v>
      </c>
      <c r="AB18" s="10">
        <v>20</v>
      </c>
      <c r="AC18" s="10">
        <v>0</v>
      </c>
      <c r="AD18" s="10">
        <v>0</v>
      </c>
      <c r="AE18" s="10">
        <v>3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6133</v>
      </c>
    </row>
    <row r="19" spans="1:38" ht="18.75" x14ac:dyDescent="0.3">
      <c r="A19" s="96"/>
      <c r="B19" s="57"/>
      <c r="C19" s="75" t="s">
        <v>16</v>
      </c>
      <c r="D19" s="66"/>
      <c r="E19" s="67"/>
      <c r="F19" s="81">
        <f>SUM(F17:F18)</f>
        <v>1.0579499999999999</v>
      </c>
      <c r="G19" s="82">
        <f t="shared" ref="G19:V19" si="3">SUM(G17:G18)</f>
        <v>0</v>
      </c>
      <c r="H19" s="82">
        <f t="shared" si="3"/>
        <v>0</v>
      </c>
      <c r="I19" s="82">
        <f t="shared" si="3"/>
        <v>19.38</v>
      </c>
      <c r="J19" s="82">
        <f t="shared" si="3"/>
        <v>0.15</v>
      </c>
      <c r="K19" s="82">
        <f t="shared" si="3"/>
        <v>0.48</v>
      </c>
      <c r="L19" s="82">
        <f t="shared" si="3"/>
        <v>0.3</v>
      </c>
      <c r="M19" s="82">
        <f t="shared" si="3"/>
        <v>0</v>
      </c>
      <c r="N19" s="82">
        <f t="shared" si="3"/>
        <v>0</v>
      </c>
      <c r="O19" s="82">
        <f t="shared" si="3"/>
        <v>4.4999999999999998E-2</v>
      </c>
      <c r="P19" s="82">
        <f t="shared" si="3"/>
        <v>0</v>
      </c>
      <c r="Q19" s="82">
        <f t="shared" si="3"/>
        <v>0</v>
      </c>
      <c r="R19" s="64">
        <f t="shared" si="3"/>
        <v>0</v>
      </c>
      <c r="S19" s="64">
        <f t="shared" si="3"/>
        <v>0</v>
      </c>
      <c r="T19" s="64">
        <f t="shared" si="3"/>
        <v>0</v>
      </c>
      <c r="U19" s="11">
        <f t="shared" si="3"/>
        <v>0</v>
      </c>
      <c r="V19" s="11">
        <f t="shared" si="3"/>
        <v>91.99499999999999</v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</row>
    <row r="20" spans="1:38" s="48" customFormat="1" ht="18.75" x14ac:dyDescent="0.3">
      <c r="A20" s="96"/>
      <c r="B20" s="97"/>
      <c r="C20" s="75"/>
      <c r="D20" s="66"/>
      <c r="E20" s="67"/>
      <c r="F20" s="81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64"/>
      <c r="S20" s="64"/>
      <c r="T20" s="64"/>
      <c r="U20" s="50"/>
      <c r="V20" s="50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</row>
    <row r="21" spans="1:38" s="26" customFormat="1" ht="18.75" x14ac:dyDescent="0.3">
      <c r="A21" s="98"/>
      <c r="B21" s="201" t="s">
        <v>109</v>
      </c>
      <c r="C21" s="202"/>
      <c r="D21" s="99"/>
      <c r="E21" s="99"/>
      <c r="F21" s="100">
        <v>13.43</v>
      </c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98"/>
      <c r="S21" s="98"/>
      <c r="T21" s="98"/>
      <c r="U21" s="28"/>
      <c r="V21" s="28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</row>
    <row r="22" spans="1:38" ht="31.5" customHeight="1" x14ac:dyDescent="0.3">
      <c r="A22" s="64"/>
      <c r="B22" s="219" t="s">
        <v>20</v>
      </c>
      <c r="C22" s="220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56"/>
      <c r="S22" s="56"/>
      <c r="T22" s="56"/>
      <c r="U22" s="13"/>
      <c r="V22" s="13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s="48" customFormat="1" ht="37.5" x14ac:dyDescent="0.3">
      <c r="A23" s="83"/>
      <c r="B23" s="166" t="s">
        <v>21</v>
      </c>
      <c r="C23" s="71" t="s">
        <v>89</v>
      </c>
      <c r="D23" s="68">
        <v>0.01</v>
      </c>
      <c r="E23" s="67">
        <v>265.35000000000002</v>
      </c>
      <c r="F23" s="72">
        <f t="shared" ref="F23:F29" si="4">D23*E23</f>
        <v>2.6535000000000002</v>
      </c>
      <c r="G23" s="68">
        <f t="shared" ref="G23:G29" si="5">W23*D23</f>
        <v>1.86</v>
      </c>
      <c r="H23" s="68">
        <f t="shared" ref="H23:H29" si="6">X23*D23</f>
        <v>1.6</v>
      </c>
      <c r="I23" s="68">
        <f t="shared" ref="I23:I29" si="7">Y23*D23</f>
        <v>0</v>
      </c>
      <c r="J23" s="68">
        <f t="shared" ref="J23:J29" si="8">Z23*D23</f>
        <v>6.5</v>
      </c>
      <c r="K23" s="68">
        <f>AA24*D23</f>
        <v>0</v>
      </c>
      <c r="L23" s="68">
        <f t="shared" ref="L23:L29" si="9">AB23*D23</f>
        <v>0.9</v>
      </c>
      <c r="M23" s="68">
        <f t="shared" ref="M23:M29" si="10">AC23*D23</f>
        <v>2.2000000000000002</v>
      </c>
      <c r="N23" s="68">
        <f t="shared" ref="N23:N29" si="11">AD23*D23</f>
        <v>18.8</v>
      </c>
      <c r="O23" s="68">
        <f t="shared" ref="O23:O29" si="12">AE23*D23</f>
        <v>0.27</v>
      </c>
      <c r="P23" s="68">
        <f t="shared" ref="P23:P29" si="13">AF23*D23</f>
        <v>0</v>
      </c>
      <c r="Q23" s="68">
        <f t="shared" ref="Q23:Q29" si="14">AG23*D23</f>
        <v>0</v>
      </c>
      <c r="R23" s="56">
        <f>AH24*D23</f>
        <v>0</v>
      </c>
      <c r="S23" s="56">
        <f t="shared" ref="S23:S29" si="15">AI23*D23</f>
        <v>1.4999999999999999E-2</v>
      </c>
      <c r="T23" s="56">
        <f t="shared" ref="T23:T29" si="16">AJ23*D23</f>
        <v>0.47000000000000003</v>
      </c>
      <c r="U23" s="51">
        <f t="shared" ref="U23:U29" si="17">AK23*D23</f>
        <v>0</v>
      </c>
      <c r="V23" s="51">
        <f t="shared" ref="V23:V29" si="18">AL23*D23</f>
        <v>21.8</v>
      </c>
      <c r="W23" s="49">
        <v>186</v>
      </c>
      <c r="X23" s="49">
        <v>160</v>
      </c>
      <c r="Y23" s="49">
        <v>0</v>
      </c>
      <c r="Z23" s="49">
        <v>650</v>
      </c>
      <c r="AA23" s="49">
        <v>3250</v>
      </c>
      <c r="AB23" s="49">
        <v>90</v>
      </c>
      <c r="AC23" s="49">
        <v>220</v>
      </c>
      <c r="AD23" s="49">
        <v>1880</v>
      </c>
      <c r="AE23" s="49">
        <v>27</v>
      </c>
      <c r="AF23" s="49">
        <v>0</v>
      </c>
      <c r="AG23" s="49">
        <v>0</v>
      </c>
      <c r="AH23" s="49">
        <v>0.6</v>
      </c>
      <c r="AI23" s="49">
        <v>1.5</v>
      </c>
      <c r="AJ23" s="49">
        <v>47</v>
      </c>
      <c r="AK23" s="49">
        <v>0</v>
      </c>
      <c r="AL23" s="49">
        <v>2180</v>
      </c>
    </row>
    <row r="24" spans="1:38" s="48" customFormat="1" ht="56.25" x14ac:dyDescent="0.3">
      <c r="A24" s="83"/>
      <c r="B24" s="105">
        <v>250</v>
      </c>
      <c r="C24" s="71" t="s">
        <v>23</v>
      </c>
      <c r="D24" s="68">
        <v>5.0000000000000001E-3</v>
      </c>
      <c r="E24" s="67">
        <v>91.9</v>
      </c>
      <c r="F24" s="72">
        <f t="shared" si="4"/>
        <v>0.45950000000000002</v>
      </c>
      <c r="G24" s="68">
        <f t="shared" si="5"/>
        <v>0</v>
      </c>
      <c r="H24" s="68">
        <f t="shared" si="6"/>
        <v>4.9950000000000001</v>
      </c>
      <c r="I24" s="68">
        <f t="shared" si="7"/>
        <v>0</v>
      </c>
      <c r="J24" s="68">
        <f t="shared" si="8"/>
        <v>0</v>
      </c>
      <c r="K24" s="68">
        <f>AA25*D24</f>
        <v>36.550000000000004</v>
      </c>
      <c r="L24" s="68">
        <f t="shared" si="9"/>
        <v>0</v>
      </c>
      <c r="M24" s="68">
        <f t="shared" si="10"/>
        <v>0</v>
      </c>
      <c r="N24" s="68">
        <f t="shared" si="11"/>
        <v>0</v>
      </c>
      <c r="O24" s="68">
        <f t="shared" si="12"/>
        <v>0</v>
      </c>
      <c r="P24" s="68">
        <f t="shared" si="13"/>
        <v>0</v>
      </c>
      <c r="Q24" s="68">
        <f t="shared" si="14"/>
        <v>0</v>
      </c>
      <c r="R24" s="56">
        <f>AH25*D24</f>
        <v>4.4999999999999998E-2</v>
      </c>
      <c r="S24" s="56">
        <f t="shared" si="15"/>
        <v>0</v>
      </c>
      <c r="T24" s="56">
        <f t="shared" si="16"/>
        <v>0</v>
      </c>
      <c r="U24" s="51">
        <f t="shared" si="17"/>
        <v>0</v>
      </c>
      <c r="V24" s="51">
        <f t="shared" si="18"/>
        <v>44.95</v>
      </c>
      <c r="W24" s="49">
        <v>0</v>
      </c>
      <c r="X24" s="49">
        <v>999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8990</v>
      </c>
    </row>
    <row r="25" spans="1:38" s="48" customFormat="1" ht="18.75" x14ac:dyDescent="0.3">
      <c r="A25" s="83"/>
      <c r="B25" s="105"/>
      <c r="C25" s="75" t="s">
        <v>24</v>
      </c>
      <c r="D25" s="68">
        <v>0.02</v>
      </c>
      <c r="E25" s="67">
        <v>34.78</v>
      </c>
      <c r="F25" s="72">
        <f t="shared" si="4"/>
        <v>0.6956</v>
      </c>
      <c r="G25" s="68">
        <f t="shared" si="5"/>
        <v>4.6000000000000005</v>
      </c>
      <c r="H25" s="68">
        <f t="shared" si="6"/>
        <v>0.32</v>
      </c>
      <c r="I25" s="68">
        <f t="shared" si="7"/>
        <v>10.16</v>
      </c>
      <c r="J25" s="68">
        <f t="shared" si="8"/>
        <v>5.4</v>
      </c>
      <c r="K25" s="68">
        <f>AA25*D25</f>
        <v>146.20000000000002</v>
      </c>
      <c r="L25" s="68">
        <f t="shared" si="9"/>
        <v>17.8</v>
      </c>
      <c r="M25" s="68">
        <f t="shared" si="10"/>
        <v>17.600000000000001</v>
      </c>
      <c r="N25" s="68">
        <f t="shared" si="11"/>
        <v>45.2</v>
      </c>
      <c r="O25" s="68">
        <f t="shared" si="12"/>
        <v>1.4000000000000001</v>
      </c>
      <c r="P25" s="68">
        <f t="shared" si="13"/>
        <v>2E-3</v>
      </c>
      <c r="Q25" s="68">
        <f t="shared" si="14"/>
        <v>0</v>
      </c>
      <c r="R25" s="56">
        <f>AH25*D25</f>
        <v>0.18</v>
      </c>
      <c r="S25" s="56">
        <f t="shared" si="15"/>
        <v>3.6000000000000004E-2</v>
      </c>
      <c r="T25" s="56">
        <f t="shared" si="16"/>
        <v>0.47399999999999998</v>
      </c>
      <c r="U25" s="51">
        <f t="shared" si="17"/>
        <v>0</v>
      </c>
      <c r="V25" s="51">
        <f t="shared" si="18"/>
        <v>62.800000000000004</v>
      </c>
      <c r="W25" s="49">
        <v>230</v>
      </c>
      <c r="X25" s="49">
        <v>16</v>
      </c>
      <c r="Y25" s="49">
        <v>508</v>
      </c>
      <c r="Z25" s="49">
        <v>270</v>
      </c>
      <c r="AA25" s="49">
        <v>7310</v>
      </c>
      <c r="AB25" s="49">
        <v>890</v>
      </c>
      <c r="AC25" s="49">
        <v>880</v>
      </c>
      <c r="AD25" s="49">
        <v>2260</v>
      </c>
      <c r="AE25" s="49">
        <v>70</v>
      </c>
      <c r="AF25" s="49">
        <v>0.1</v>
      </c>
      <c r="AG25" s="49">
        <v>0</v>
      </c>
      <c r="AH25" s="49">
        <v>9</v>
      </c>
      <c r="AI25" s="49">
        <v>1.8</v>
      </c>
      <c r="AJ25" s="49">
        <v>23.7</v>
      </c>
      <c r="AK25" s="49">
        <v>0</v>
      </c>
      <c r="AL25" s="49">
        <v>3140</v>
      </c>
    </row>
    <row r="26" spans="1:38" s="48" customFormat="1" ht="18.75" x14ac:dyDescent="0.3">
      <c r="A26" s="83"/>
      <c r="B26" s="105"/>
      <c r="C26" s="75" t="s">
        <v>25</v>
      </c>
      <c r="D26" s="68">
        <v>1.2E-2</v>
      </c>
      <c r="E26" s="67">
        <v>17</v>
      </c>
      <c r="F26" s="72">
        <f t="shared" si="4"/>
        <v>0.20400000000000001</v>
      </c>
      <c r="G26" s="68">
        <f t="shared" si="5"/>
        <v>0.16800000000000001</v>
      </c>
      <c r="H26" s="68">
        <f t="shared" si="6"/>
        <v>0</v>
      </c>
      <c r="I26" s="68">
        <f t="shared" si="7"/>
        <v>1.0920000000000001</v>
      </c>
      <c r="J26" s="68">
        <f t="shared" si="8"/>
        <v>2.16</v>
      </c>
      <c r="K26" s="68">
        <f>AA27*D26</f>
        <v>24</v>
      </c>
      <c r="L26" s="68">
        <f t="shared" si="9"/>
        <v>3.72</v>
      </c>
      <c r="M26" s="68">
        <f t="shared" si="10"/>
        <v>1.68</v>
      </c>
      <c r="N26" s="68">
        <f t="shared" si="11"/>
        <v>6.96</v>
      </c>
      <c r="O26" s="68">
        <f t="shared" si="12"/>
        <v>9.6000000000000002E-2</v>
      </c>
      <c r="P26" s="68">
        <f t="shared" si="13"/>
        <v>0</v>
      </c>
      <c r="Q26" s="68">
        <f t="shared" si="14"/>
        <v>0</v>
      </c>
      <c r="R26" s="56">
        <f>AH27*D26</f>
        <v>7.1999999999999998E-3</v>
      </c>
      <c r="S26" s="56">
        <f t="shared" si="15"/>
        <v>2.4000000000000002E-3</v>
      </c>
      <c r="T26" s="56">
        <f t="shared" si="16"/>
        <v>2.4E-2</v>
      </c>
      <c r="U26" s="51">
        <f t="shared" si="17"/>
        <v>1.2</v>
      </c>
      <c r="V26" s="51">
        <f t="shared" si="18"/>
        <v>4.92</v>
      </c>
      <c r="W26" s="49">
        <v>14</v>
      </c>
      <c r="X26" s="49">
        <v>0</v>
      </c>
      <c r="Y26" s="49">
        <v>91</v>
      </c>
      <c r="Z26" s="49">
        <v>180</v>
      </c>
      <c r="AA26" s="49">
        <v>1750</v>
      </c>
      <c r="AB26" s="49">
        <v>310</v>
      </c>
      <c r="AC26" s="49">
        <v>140</v>
      </c>
      <c r="AD26" s="49">
        <v>580</v>
      </c>
      <c r="AE26" s="49">
        <v>8</v>
      </c>
      <c r="AF26" s="49">
        <v>0</v>
      </c>
      <c r="AG26" s="49">
        <v>0</v>
      </c>
      <c r="AH26" s="49">
        <v>0.5</v>
      </c>
      <c r="AI26" s="49">
        <v>0.2</v>
      </c>
      <c r="AJ26" s="49">
        <v>2</v>
      </c>
      <c r="AK26" s="49">
        <v>100</v>
      </c>
      <c r="AL26" s="49">
        <v>410</v>
      </c>
    </row>
    <row r="27" spans="1:38" s="48" customFormat="1" ht="18.75" x14ac:dyDescent="0.3">
      <c r="A27" s="83"/>
      <c r="B27" s="105"/>
      <c r="C27" s="75" t="s">
        <v>26</v>
      </c>
      <c r="D27" s="68">
        <v>1.2E-2</v>
      </c>
      <c r="E27" s="67">
        <v>24</v>
      </c>
      <c r="F27" s="72">
        <f t="shared" si="4"/>
        <v>0.28800000000000003</v>
      </c>
      <c r="G27" s="68">
        <f t="shared" si="5"/>
        <v>0.156</v>
      </c>
      <c r="H27" s="68">
        <f t="shared" si="6"/>
        <v>1.2E-2</v>
      </c>
      <c r="I27" s="68">
        <f t="shared" si="7"/>
        <v>0.86399999999999999</v>
      </c>
      <c r="J27" s="68">
        <f t="shared" si="8"/>
        <v>2.52</v>
      </c>
      <c r="K27" s="68">
        <f>AA28*D27</f>
        <v>0</v>
      </c>
      <c r="L27" s="68">
        <f t="shared" si="9"/>
        <v>6.12</v>
      </c>
      <c r="M27" s="68">
        <f t="shared" si="10"/>
        <v>4.5600000000000005</v>
      </c>
      <c r="N27" s="68">
        <f t="shared" si="11"/>
        <v>6.6000000000000005</v>
      </c>
      <c r="O27" s="68">
        <f t="shared" si="12"/>
        <v>8.4000000000000005E-2</v>
      </c>
      <c r="P27" s="68">
        <f t="shared" si="13"/>
        <v>1.08</v>
      </c>
      <c r="Q27" s="68">
        <f t="shared" si="14"/>
        <v>0</v>
      </c>
      <c r="R27" s="56">
        <f>AH28*D27</f>
        <v>0</v>
      </c>
      <c r="S27" s="56">
        <f t="shared" si="15"/>
        <v>8.3999999999999995E-3</v>
      </c>
      <c r="T27" s="56">
        <f t="shared" si="16"/>
        <v>0.12</v>
      </c>
      <c r="U27" s="51">
        <f t="shared" si="17"/>
        <v>0.6</v>
      </c>
      <c r="V27" s="51">
        <f t="shared" si="18"/>
        <v>3.6</v>
      </c>
      <c r="W27" s="49">
        <v>13</v>
      </c>
      <c r="X27" s="49">
        <v>1</v>
      </c>
      <c r="Y27" s="49">
        <v>72</v>
      </c>
      <c r="Z27" s="49">
        <v>210</v>
      </c>
      <c r="AA27" s="49">
        <v>2000</v>
      </c>
      <c r="AB27" s="49">
        <v>510</v>
      </c>
      <c r="AC27" s="49">
        <v>380</v>
      </c>
      <c r="AD27" s="49">
        <v>550</v>
      </c>
      <c r="AE27" s="49">
        <v>7</v>
      </c>
      <c r="AF27" s="49">
        <v>90</v>
      </c>
      <c r="AG27" s="49">
        <v>0</v>
      </c>
      <c r="AH27" s="49">
        <v>0.6</v>
      </c>
      <c r="AI27" s="49">
        <v>0.7</v>
      </c>
      <c r="AJ27" s="49">
        <v>10</v>
      </c>
      <c r="AK27" s="49">
        <v>50</v>
      </c>
      <c r="AL27" s="49">
        <v>300</v>
      </c>
    </row>
    <row r="28" spans="1:38" s="48" customFormat="1" ht="18.75" x14ac:dyDescent="0.3">
      <c r="A28" s="83"/>
      <c r="B28" s="105"/>
      <c r="C28" s="75" t="s">
        <v>27</v>
      </c>
      <c r="D28" s="68">
        <v>1E-3</v>
      </c>
      <c r="E28" s="67">
        <v>12.68</v>
      </c>
      <c r="F28" s="72">
        <f t="shared" si="4"/>
        <v>1.268E-2</v>
      </c>
      <c r="G28" s="68">
        <f t="shared" si="5"/>
        <v>0</v>
      </c>
      <c r="H28" s="68">
        <f t="shared" si="6"/>
        <v>0</v>
      </c>
      <c r="I28" s="68">
        <f t="shared" si="7"/>
        <v>0</v>
      </c>
      <c r="J28" s="68">
        <f t="shared" si="8"/>
        <v>0</v>
      </c>
      <c r="K28" s="68">
        <f>AA29*D28</f>
        <v>5.68</v>
      </c>
      <c r="L28" s="68">
        <f t="shared" si="9"/>
        <v>0</v>
      </c>
      <c r="M28" s="68">
        <f t="shared" si="10"/>
        <v>0</v>
      </c>
      <c r="N28" s="68">
        <f t="shared" si="11"/>
        <v>0</v>
      </c>
      <c r="O28" s="68">
        <f t="shared" si="12"/>
        <v>0</v>
      </c>
      <c r="P28" s="68">
        <f t="shared" si="13"/>
        <v>0</v>
      </c>
      <c r="Q28" s="68">
        <f t="shared" si="14"/>
        <v>0</v>
      </c>
      <c r="R28" s="56">
        <f>AH29*D28</f>
        <v>1.1999999999999999E-3</v>
      </c>
      <c r="S28" s="56">
        <f t="shared" si="15"/>
        <v>0</v>
      </c>
      <c r="T28" s="56">
        <f t="shared" si="16"/>
        <v>0</v>
      </c>
      <c r="U28" s="51">
        <f t="shared" si="17"/>
        <v>0</v>
      </c>
      <c r="V28" s="51">
        <f t="shared" si="18"/>
        <v>0</v>
      </c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</row>
    <row r="29" spans="1:38" s="48" customFormat="1" ht="18.75" x14ac:dyDescent="0.3">
      <c r="A29" s="83"/>
      <c r="B29" s="105"/>
      <c r="C29" s="75" t="s">
        <v>28</v>
      </c>
      <c r="D29" s="68">
        <v>6.6000000000000003E-2</v>
      </c>
      <c r="E29" s="67">
        <v>18</v>
      </c>
      <c r="F29" s="72">
        <f t="shared" si="4"/>
        <v>1.1880000000000002</v>
      </c>
      <c r="G29" s="68">
        <f t="shared" si="5"/>
        <v>1.32</v>
      </c>
      <c r="H29" s="68">
        <f t="shared" si="6"/>
        <v>0.26400000000000001</v>
      </c>
      <c r="I29" s="68">
        <f t="shared" si="7"/>
        <v>10.758000000000001</v>
      </c>
      <c r="J29" s="68">
        <f t="shared" si="8"/>
        <v>18.48</v>
      </c>
      <c r="K29" s="68">
        <f>AA30*D29</f>
        <v>0</v>
      </c>
      <c r="L29" s="68">
        <f t="shared" si="9"/>
        <v>6.6000000000000005</v>
      </c>
      <c r="M29" s="68">
        <f t="shared" si="10"/>
        <v>15.180000000000001</v>
      </c>
      <c r="N29" s="68">
        <f t="shared" si="11"/>
        <v>38.28</v>
      </c>
      <c r="O29" s="68">
        <f t="shared" si="12"/>
        <v>0.59400000000000008</v>
      </c>
      <c r="P29" s="68">
        <f t="shared" si="13"/>
        <v>1.3200000000000002E-2</v>
      </c>
      <c r="Q29" s="68">
        <f t="shared" si="14"/>
        <v>0</v>
      </c>
      <c r="R29" s="56">
        <f>AH30*D29</f>
        <v>0</v>
      </c>
      <c r="S29" s="56">
        <f t="shared" si="15"/>
        <v>4.6199999999999998E-2</v>
      </c>
      <c r="T29" s="56">
        <f t="shared" si="16"/>
        <v>0.8580000000000001</v>
      </c>
      <c r="U29" s="51">
        <f t="shared" si="17"/>
        <v>13.200000000000001</v>
      </c>
      <c r="V29" s="51">
        <f t="shared" si="18"/>
        <v>52.800000000000004</v>
      </c>
      <c r="W29" s="49">
        <v>20</v>
      </c>
      <c r="X29" s="49">
        <v>4</v>
      </c>
      <c r="Y29" s="49">
        <v>163</v>
      </c>
      <c r="Z29" s="49">
        <v>280</v>
      </c>
      <c r="AA29" s="49">
        <v>5680</v>
      </c>
      <c r="AB29" s="49">
        <v>100</v>
      </c>
      <c r="AC29" s="49">
        <v>230</v>
      </c>
      <c r="AD29" s="49">
        <v>580</v>
      </c>
      <c r="AE29" s="49">
        <v>9</v>
      </c>
      <c r="AF29" s="49">
        <v>0.2</v>
      </c>
      <c r="AG29" s="49">
        <v>0</v>
      </c>
      <c r="AH29" s="49">
        <v>1.2</v>
      </c>
      <c r="AI29" s="49">
        <v>0.7</v>
      </c>
      <c r="AJ29" s="49">
        <v>13</v>
      </c>
      <c r="AK29" s="49">
        <v>200</v>
      </c>
      <c r="AL29" s="49">
        <v>800</v>
      </c>
    </row>
    <row r="30" spans="1:38" s="48" customFormat="1" ht="18.75" x14ac:dyDescent="0.3">
      <c r="A30" s="96"/>
      <c r="B30" s="84"/>
      <c r="C30" s="75"/>
      <c r="D30" s="68"/>
      <c r="E30" s="67"/>
      <c r="F30" s="72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56"/>
      <c r="S30" s="56"/>
      <c r="T30" s="56"/>
      <c r="U30" s="51"/>
      <c r="V30" s="51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</row>
    <row r="31" spans="1:38" s="48" customFormat="1" ht="18.75" x14ac:dyDescent="0.3">
      <c r="A31" s="96"/>
      <c r="B31" s="84"/>
      <c r="C31" s="75" t="s">
        <v>16</v>
      </c>
      <c r="D31" s="68">
        <v>0</v>
      </c>
      <c r="E31" s="67">
        <v>0</v>
      </c>
      <c r="F31" s="81">
        <f t="shared" ref="F31:V31" si="19">SUM(F23:F30)</f>
        <v>5.5012799999999995</v>
      </c>
      <c r="G31" s="82">
        <f t="shared" si="19"/>
        <v>8.104000000000001</v>
      </c>
      <c r="H31" s="82">
        <f t="shared" si="19"/>
        <v>7.1910000000000007</v>
      </c>
      <c r="I31" s="82">
        <f t="shared" si="19"/>
        <v>22.874000000000002</v>
      </c>
      <c r="J31" s="82">
        <f t="shared" si="19"/>
        <v>35.06</v>
      </c>
      <c r="K31" s="82">
        <f t="shared" si="19"/>
        <v>212.43000000000004</v>
      </c>
      <c r="L31" s="82">
        <f t="shared" si="19"/>
        <v>35.14</v>
      </c>
      <c r="M31" s="82">
        <f t="shared" si="19"/>
        <v>41.22</v>
      </c>
      <c r="N31" s="82">
        <f t="shared" si="19"/>
        <v>115.83999999999999</v>
      </c>
      <c r="O31" s="82">
        <f t="shared" si="19"/>
        <v>2.4440000000000004</v>
      </c>
      <c r="P31" s="82">
        <f t="shared" si="19"/>
        <v>1.0952000000000002</v>
      </c>
      <c r="Q31" s="82">
        <f t="shared" si="19"/>
        <v>0</v>
      </c>
      <c r="R31" s="64">
        <f t="shared" si="19"/>
        <v>0.2334</v>
      </c>
      <c r="S31" s="64">
        <f t="shared" si="19"/>
        <v>0.108</v>
      </c>
      <c r="T31" s="64">
        <f t="shared" si="19"/>
        <v>1.9460000000000002</v>
      </c>
      <c r="U31" s="50">
        <f t="shared" si="19"/>
        <v>15</v>
      </c>
      <c r="V31" s="50">
        <f t="shared" si="19"/>
        <v>190.87</v>
      </c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</row>
    <row r="32" spans="1:38" s="48" customFormat="1" ht="18.75" x14ac:dyDescent="0.3">
      <c r="A32" s="83"/>
      <c r="B32" s="121" t="s">
        <v>69</v>
      </c>
      <c r="C32" s="75" t="s">
        <v>70</v>
      </c>
      <c r="D32" s="56">
        <v>5.3999999999999999E-2</v>
      </c>
      <c r="E32" s="122">
        <v>45.26</v>
      </c>
      <c r="F32" s="123">
        <f>D32*E32</f>
        <v>2.4440399999999998</v>
      </c>
      <c r="G32" s="56">
        <f>W32*D32</f>
        <v>3.78</v>
      </c>
      <c r="H32" s="56">
        <f>X32*D32</f>
        <v>0.54</v>
      </c>
      <c r="I32" s="56">
        <f>Y32*D32</f>
        <v>38.555999999999997</v>
      </c>
      <c r="J32" s="56">
        <f>Z32*D32</f>
        <v>6.4799999999999995</v>
      </c>
      <c r="K32" s="56">
        <f>AA33*D32</f>
        <v>8.1</v>
      </c>
      <c r="L32" s="56">
        <f>AB32*D32</f>
        <v>4.32</v>
      </c>
      <c r="M32" s="56">
        <f>AC32*D32</f>
        <v>27</v>
      </c>
      <c r="N32" s="56">
        <f>AD32*D32</f>
        <v>81</v>
      </c>
      <c r="O32" s="56">
        <f>AE32*D32</f>
        <v>0.54</v>
      </c>
      <c r="P32" s="56">
        <f>AF32*D32</f>
        <v>0</v>
      </c>
      <c r="Q32" s="56">
        <f>AG32*D32</f>
        <v>0</v>
      </c>
      <c r="R32" s="56">
        <f>AH33*D32</f>
        <v>0</v>
      </c>
      <c r="S32" s="56">
        <f>AI32*D32</f>
        <v>2.1600000000000001E-2</v>
      </c>
      <c r="T32" s="56">
        <f>AJ32*D32</f>
        <v>0.86399999999999999</v>
      </c>
      <c r="U32" s="51">
        <f>AK32*D32</f>
        <v>0</v>
      </c>
      <c r="V32" s="51">
        <f>AL32*D32</f>
        <v>178.2</v>
      </c>
      <c r="W32" s="49">
        <v>70</v>
      </c>
      <c r="X32" s="49">
        <v>10</v>
      </c>
      <c r="Y32" s="49">
        <v>714</v>
      </c>
      <c r="Z32" s="49">
        <v>120</v>
      </c>
      <c r="AA32" s="49">
        <v>1000</v>
      </c>
      <c r="AB32" s="49">
        <v>80</v>
      </c>
      <c r="AC32" s="49">
        <v>500</v>
      </c>
      <c r="AD32" s="49">
        <v>1500</v>
      </c>
      <c r="AE32" s="49">
        <v>10</v>
      </c>
      <c r="AF32" s="49">
        <v>0</v>
      </c>
      <c r="AG32" s="49">
        <v>0</v>
      </c>
      <c r="AH32" s="49">
        <v>0.8</v>
      </c>
      <c r="AI32" s="49">
        <v>0.4</v>
      </c>
      <c r="AJ32" s="49">
        <v>16</v>
      </c>
      <c r="AK32" s="49">
        <v>0</v>
      </c>
      <c r="AL32" s="49">
        <v>3300</v>
      </c>
    </row>
    <row r="33" spans="1:38" s="48" customFormat="1" ht="37.5" x14ac:dyDescent="0.3">
      <c r="A33" s="83"/>
      <c r="B33" s="77">
        <v>150</v>
      </c>
      <c r="C33" s="71" t="s">
        <v>18</v>
      </c>
      <c r="D33" s="56">
        <v>5.0000000000000001E-3</v>
      </c>
      <c r="E33" s="122">
        <v>446.53</v>
      </c>
      <c r="F33" s="123">
        <f>D33*E33</f>
        <v>2.23265</v>
      </c>
      <c r="G33" s="56">
        <f>W33*D33</f>
        <v>2.5000000000000001E-2</v>
      </c>
      <c r="H33" s="56">
        <f>X33*D33</f>
        <v>4.125</v>
      </c>
      <c r="I33" s="56">
        <f>Y33*D33</f>
        <v>0.04</v>
      </c>
      <c r="J33" s="56">
        <f>Z33*D33</f>
        <v>0.35000000000000003</v>
      </c>
      <c r="K33" s="56">
        <f>AA33*D33</f>
        <v>0.75</v>
      </c>
      <c r="L33" s="56">
        <f>AB33*D33</f>
        <v>0.6</v>
      </c>
      <c r="M33" s="56">
        <f>AC33*D33</f>
        <v>0.02</v>
      </c>
      <c r="N33" s="56">
        <f>AD33*D33</f>
        <v>0.95000000000000007</v>
      </c>
      <c r="O33" s="56">
        <f>AE33*D33</f>
        <v>0.01</v>
      </c>
      <c r="P33" s="56">
        <f>AF33*D33</f>
        <v>1.9E-2</v>
      </c>
      <c r="Q33" s="56">
        <f>AG33*D33</f>
        <v>2.9500000000000002E-2</v>
      </c>
      <c r="R33" s="56">
        <f>AH33*D33</f>
        <v>0</v>
      </c>
      <c r="S33" s="56">
        <f>AI33*D33</f>
        <v>5.0000000000000001E-3</v>
      </c>
      <c r="T33" s="56">
        <f>AJ33*D33</f>
        <v>2.5000000000000001E-3</v>
      </c>
      <c r="U33" s="51">
        <f>AK33*D33</f>
        <v>0</v>
      </c>
      <c r="V33" s="51">
        <f>AL33*D33</f>
        <v>37.4</v>
      </c>
      <c r="W33" s="49">
        <v>5</v>
      </c>
      <c r="X33" s="49">
        <v>825</v>
      </c>
      <c r="Y33" s="49">
        <v>8</v>
      </c>
      <c r="Z33" s="49">
        <v>70</v>
      </c>
      <c r="AA33" s="49">
        <v>150</v>
      </c>
      <c r="AB33" s="49">
        <v>120</v>
      </c>
      <c r="AC33" s="49">
        <v>4</v>
      </c>
      <c r="AD33" s="49">
        <v>190</v>
      </c>
      <c r="AE33" s="49">
        <v>2</v>
      </c>
      <c r="AF33" s="49">
        <v>3.8</v>
      </c>
      <c r="AG33" s="49">
        <v>5.9</v>
      </c>
      <c r="AH33" s="49">
        <v>0</v>
      </c>
      <c r="AI33" s="49">
        <v>1</v>
      </c>
      <c r="AJ33" s="49">
        <v>0.5</v>
      </c>
      <c r="AK33" s="49">
        <v>0</v>
      </c>
      <c r="AL33" s="49">
        <v>7480</v>
      </c>
    </row>
    <row r="34" spans="1:38" s="48" customFormat="1" ht="18.75" x14ac:dyDescent="0.3">
      <c r="A34" s="83"/>
      <c r="B34" s="77"/>
      <c r="C34" s="75" t="s">
        <v>27</v>
      </c>
      <c r="D34" s="56">
        <v>5.0000000000000001E-3</v>
      </c>
      <c r="E34" s="122">
        <v>12.65</v>
      </c>
      <c r="F34" s="123">
        <f>D34*E34</f>
        <v>6.3250000000000001E-2</v>
      </c>
      <c r="G34" s="56">
        <f>W34*D34</f>
        <v>0</v>
      </c>
      <c r="H34" s="56">
        <f>X34*D34</f>
        <v>0</v>
      </c>
      <c r="I34" s="56">
        <f>Y34*D34</f>
        <v>0</v>
      </c>
      <c r="J34" s="56">
        <f>Z34*D34</f>
        <v>0</v>
      </c>
      <c r="K34" s="56">
        <f>AA35*D34</f>
        <v>0</v>
      </c>
      <c r="L34" s="56">
        <f>AB34*D34</f>
        <v>0</v>
      </c>
      <c r="M34" s="56">
        <f>AC34*D34</f>
        <v>0</v>
      </c>
      <c r="N34" s="56">
        <f>AD34*D34</f>
        <v>0</v>
      </c>
      <c r="O34" s="56">
        <f>AE34*D34</f>
        <v>0</v>
      </c>
      <c r="P34" s="56">
        <f>AF34*D34</f>
        <v>0</v>
      </c>
      <c r="Q34" s="56">
        <f>AG34*D34</f>
        <v>0</v>
      </c>
      <c r="R34" s="56">
        <f>AH35*D34</f>
        <v>0</v>
      </c>
      <c r="S34" s="56">
        <f>AI34*D34</f>
        <v>0</v>
      </c>
      <c r="T34" s="56">
        <f>AJ34*D34</f>
        <v>0</v>
      </c>
      <c r="U34" s="51">
        <f>AK34*D34</f>
        <v>0</v>
      </c>
      <c r="V34" s="51">
        <f>AL34*D34</f>
        <v>0</v>
      </c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</row>
    <row r="35" spans="1:38" s="48" customFormat="1" ht="18.75" x14ac:dyDescent="0.3">
      <c r="A35" s="124"/>
      <c r="B35" s="84"/>
      <c r="C35" s="75" t="s">
        <v>30</v>
      </c>
      <c r="D35" s="68">
        <v>0</v>
      </c>
      <c r="E35" s="67">
        <v>0</v>
      </c>
      <c r="F35" s="81">
        <v>4.7300000000000004</v>
      </c>
      <c r="G35" s="82">
        <f t="shared" ref="G35:V35" si="20">SUM(G32:G34)</f>
        <v>3.8049999999999997</v>
      </c>
      <c r="H35" s="82">
        <f t="shared" si="20"/>
        <v>4.665</v>
      </c>
      <c r="I35" s="82">
        <f t="shared" si="20"/>
        <v>38.595999999999997</v>
      </c>
      <c r="J35" s="82">
        <f t="shared" si="20"/>
        <v>6.8299999999999992</v>
      </c>
      <c r="K35" s="82">
        <f t="shared" si="20"/>
        <v>8.85</v>
      </c>
      <c r="L35" s="82">
        <f t="shared" si="20"/>
        <v>4.92</v>
      </c>
      <c r="M35" s="82">
        <f t="shared" si="20"/>
        <v>27.02</v>
      </c>
      <c r="N35" s="82">
        <f t="shared" si="20"/>
        <v>81.95</v>
      </c>
      <c r="O35" s="82">
        <f t="shared" si="20"/>
        <v>0.55000000000000004</v>
      </c>
      <c r="P35" s="82">
        <f t="shared" si="20"/>
        <v>1.9E-2</v>
      </c>
      <c r="Q35" s="82">
        <f t="shared" si="20"/>
        <v>2.9500000000000002E-2</v>
      </c>
      <c r="R35" s="64">
        <f t="shared" si="20"/>
        <v>0</v>
      </c>
      <c r="S35" s="64">
        <f t="shared" si="20"/>
        <v>2.6600000000000002E-2</v>
      </c>
      <c r="T35" s="64">
        <f t="shared" si="20"/>
        <v>0.86649999999999994</v>
      </c>
      <c r="U35" s="50">
        <f t="shared" si="20"/>
        <v>0</v>
      </c>
      <c r="V35" s="50">
        <f t="shared" si="20"/>
        <v>215.6</v>
      </c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</row>
    <row r="36" spans="1:38" s="48" customFormat="1" ht="18.75" x14ac:dyDescent="0.3">
      <c r="A36" s="83"/>
      <c r="B36" s="121" t="s">
        <v>100</v>
      </c>
      <c r="C36" s="75" t="s">
        <v>15</v>
      </c>
      <c r="D36" s="56">
        <v>2E-3</v>
      </c>
      <c r="E36" s="122">
        <v>45.83</v>
      </c>
      <c r="F36" s="123">
        <f t="shared" ref="F36:F41" si="21">D36*E36</f>
        <v>9.1660000000000005E-2</v>
      </c>
      <c r="G36" s="56">
        <f t="shared" ref="G36:G41" si="22">W36*D36</f>
        <v>0</v>
      </c>
      <c r="H36" s="56">
        <f t="shared" ref="H36:H41" si="23">X36*D36</f>
        <v>0</v>
      </c>
      <c r="I36" s="56">
        <f t="shared" ref="I36:I41" si="24">Y36*D36</f>
        <v>1.996</v>
      </c>
      <c r="J36" s="56">
        <f t="shared" ref="J36:J41" si="25">Z36*D36</f>
        <v>0.02</v>
      </c>
      <c r="K36" s="56">
        <f>AA36*D36</f>
        <v>0.06</v>
      </c>
      <c r="L36" s="56">
        <f t="shared" ref="L36:L41" si="26">AB36*D36</f>
        <v>0.04</v>
      </c>
      <c r="M36" s="56">
        <f t="shared" ref="M36:M41" si="27">AC36*D36</f>
        <v>0</v>
      </c>
      <c r="N36" s="56">
        <f t="shared" ref="N36:N41" si="28">AD36*D36</f>
        <v>0</v>
      </c>
      <c r="O36" s="56">
        <f t="shared" ref="O36:O41" si="29">AE36*D36</f>
        <v>6.0000000000000001E-3</v>
      </c>
      <c r="P36" s="56">
        <f t="shared" ref="P36:P41" si="30">AF36*D36</f>
        <v>0</v>
      </c>
      <c r="Q36" s="56">
        <f t="shared" ref="Q36:Q41" si="31">AG36*D36</f>
        <v>0</v>
      </c>
      <c r="R36" s="56">
        <f>AH36*D36</f>
        <v>0</v>
      </c>
      <c r="S36" s="56">
        <f t="shared" ref="S36:S41" si="32">AI36*D36</f>
        <v>0</v>
      </c>
      <c r="T36" s="56">
        <f t="shared" ref="T36:T41" si="33">AJ36*D36</f>
        <v>0</v>
      </c>
      <c r="U36" s="51">
        <f t="shared" ref="U36:U41" si="34">AK36*D36</f>
        <v>0</v>
      </c>
      <c r="V36" s="51">
        <f t="shared" ref="V36:V41" si="35">AL36*D36</f>
        <v>7.58</v>
      </c>
      <c r="W36" s="49">
        <v>0</v>
      </c>
      <c r="X36" s="49">
        <v>0</v>
      </c>
      <c r="Y36" s="49">
        <v>998</v>
      </c>
      <c r="Z36" s="49">
        <v>10</v>
      </c>
      <c r="AA36" s="49">
        <v>30</v>
      </c>
      <c r="AB36" s="49">
        <v>20</v>
      </c>
      <c r="AC36" s="49">
        <v>0</v>
      </c>
      <c r="AD36" s="49">
        <v>0</v>
      </c>
      <c r="AE36" s="49">
        <v>3</v>
      </c>
      <c r="AF36" s="49">
        <v>0</v>
      </c>
      <c r="AG36" s="49">
        <v>0</v>
      </c>
      <c r="AH36" s="49">
        <v>0</v>
      </c>
      <c r="AI36" s="49">
        <v>0</v>
      </c>
      <c r="AJ36" s="49">
        <v>0</v>
      </c>
      <c r="AK36" s="49">
        <v>0</v>
      </c>
      <c r="AL36" s="49">
        <v>3790</v>
      </c>
    </row>
    <row r="37" spans="1:38" s="48" customFormat="1" ht="18.75" x14ac:dyDescent="0.3">
      <c r="A37" s="83"/>
      <c r="B37" s="77"/>
      <c r="C37" s="75" t="s">
        <v>25</v>
      </c>
      <c r="D37" s="56">
        <v>0.01</v>
      </c>
      <c r="E37" s="122">
        <v>17</v>
      </c>
      <c r="F37" s="123">
        <f t="shared" si="21"/>
        <v>0.17</v>
      </c>
      <c r="G37" s="56">
        <f t="shared" si="22"/>
        <v>0.14000000000000001</v>
      </c>
      <c r="H37" s="56">
        <f t="shared" si="23"/>
        <v>0</v>
      </c>
      <c r="I37" s="56">
        <f t="shared" si="24"/>
        <v>0.91</v>
      </c>
      <c r="J37" s="56">
        <f t="shared" si="25"/>
        <v>1.8</v>
      </c>
      <c r="K37" s="56">
        <f>AA38*D37</f>
        <v>20</v>
      </c>
      <c r="L37" s="56">
        <f t="shared" si="26"/>
        <v>3.1</v>
      </c>
      <c r="M37" s="56">
        <f t="shared" si="27"/>
        <v>1.4000000000000001</v>
      </c>
      <c r="N37" s="56">
        <f t="shared" si="28"/>
        <v>5.8</v>
      </c>
      <c r="O37" s="56">
        <f t="shared" si="29"/>
        <v>0.08</v>
      </c>
      <c r="P37" s="56">
        <f t="shared" si="30"/>
        <v>0</v>
      </c>
      <c r="Q37" s="56">
        <f t="shared" si="31"/>
        <v>0</v>
      </c>
      <c r="R37" s="56">
        <f>AH38*D37</f>
        <v>6.0000000000000001E-3</v>
      </c>
      <c r="S37" s="56">
        <f t="shared" si="32"/>
        <v>2E-3</v>
      </c>
      <c r="T37" s="56">
        <f t="shared" si="33"/>
        <v>0.02</v>
      </c>
      <c r="U37" s="51">
        <f t="shared" si="34"/>
        <v>1</v>
      </c>
      <c r="V37" s="51">
        <f t="shared" si="35"/>
        <v>4.0999999999999996</v>
      </c>
      <c r="W37" s="49">
        <v>14</v>
      </c>
      <c r="X37" s="49">
        <v>0</v>
      </c>
      <c r="Y37" s="49">
        <v>91</v>
      </c>
      <c r="Z37" s="49">
        <v>180</v>
      </c>
      <c r="AA37" s="49">
        <v>1750</v>
      </c>
      <c r="AB37" s="49">
        <v>310</v>
      </c>
      <c r="AC37" s="49">
        <v>140</v>
      </c>
      <c r="AD37" s="49">
        <v>580</v>
      </c>
      <c r="AE37" s="49">
        <v>8</v>
      </c>
      <c r="AF37" s="49">
        <v>0</v>
      </c>
      <c r="AG37" s="49">
        <v>0</v>
      </c>
      <c r="AH37" s="49">
        <v>0.5</v>
      </c>
      <c r="AI37" s="49">
        <v>0.2</v>
      </c>
      <c r="AJ37" s="49">
        <v>2</v>
      </c>
      <c r="AK37" s="49">
        <v>100</v>
      </c>
      <c r="AL37" s="49">
        <v>410</v>
      </c>
    </row>
    <row r="38" spans="1:38" s="48" customFormat="1" ht="18.75" x14ac:dyDescent="0.3">
      <c r="A38" s="83"/>
      <c r="B38" s="77" t="s">
        <v>99</v>
      </c>
      <c r="C38" s="75" t="s">
        <v>26</v>
      </c>
      <c r="D38" s="56">
        <v>2.3E-2</v>
      </c>
      <c r="E38" s="122">
        <v>24</v>
      </c>
      <c r="F38" s="123">
        <f t="shared" si="21"/>
        <v>0.55200000000000005</v>
      </c>
      <c r="G38" s="56">
        <f t="shared" si="22"/>
        <v>0.29899999999999999</v>
      </c>
      <c r="H38" s="56">
        <f t="shared" si="23"/>
        <v>2.3E-2</v>
      </c>
      <c r="I38" s="56">
        <f t="shared" si="24"/>
        <v>1.6559999999999999</v>
      </c>
      <c r="J38" s="56">
        <f t="shared" si="25"/>
        <v>4.83</v>
      </c>
      <c r="K38" s="56">
        <f>AA39*D38</f>
        <v>0</v>
      </c>
      <c r="L38" s="56">
        <f t="shared" si="26"/>
        <v>11.73</v>
      </c>
      <c r="M38" s="56">
        <f t="shared" si="27"/>
        <v>8.74</v>
      </c>
      <c r="N38" s="56">
        <f t="shared" si="28"/>
        <v>12.65</v>
      </c>
      <c r="O38" s="56">
        <f t="shared" si="29"/>
        <v>0.161</v>
      </c>
      <c r="P38" s="56">
        <f t="shared" si="30"/>
        <v>2.0699999999999998</v>
      </c>
      <c r="Q38" s="56">
        <f t="shared" si="31"/>
        <v>0</v>
      </c>
      <c r="R38" s="56">
        <f>AH39*D38</f>
        <v>0</v>
      </c>
      <c r="S38" s="56">
        <f t="shared" si="32"/>
        <v>1.61E-2</v>
      </c>
      <c r="T38" s="56">
        <f t="shared" si="33"/>
        <v>0.22999999999999998</v>
      </c>
      <c r="U38" s="51">
        <f t="shared" si="34"/>
        <v>1.1499999999999999</v>
      </c>
      <c r="V38" s="51">
        <f t="shared" si="35"/>
        <v>6.8999999999999995</v>
      </c>
      <c r="W38" s="49">
        <v>13</v>
      </c>
      <c r="X38" s="49">
        <v>1</v>
      </c>
      <c r="Y38" s="49">
        <v>72</v>
      </c>
      <c r="Z38" s="49">
        <v>210</v>
      </c>
      <c r="AA38" s="49">
        <v>2000</v>
      </c>
      <c r="AB38" s="49">
        <v>510</v>
      </c>
      <c r="AC38" s="49">
        <v>380</v>
      </c>
      <c r="AD38" s="49">
        <v>550</v>
      </c>
      <c r="AE38" s="49">
        <v>7</v>
      </c>
      <c r="AF38" s="49">
        <v>90</v>
      </c>
      <c r="AG38" s="49">
        <v>0</v>
      </c>
      <c r="AH38" s="49">
        <v>0.6</v>
      </c>
      <c r="AI38" s="49">
        <v>0.7</v>
      </c>
      <c r="AJ38" s="49">
        <v>10</v>
      </c>
      <c r="AK38" s="49">
        <v>50</v>
      </c>
      <c r="AL38" s="49">
        <v>300</v>
      </c>
    </row>
    <row r="39" spans="1:38" s="48" customFormat="1" ht="56.25" x14ac:dyDescent="0.3">
      <c r="A39" s="83"/>
      <c r="B39" s="77"/>
      <c r="C39" s="71" t="s">
        <v>23</v>
      </c>
      <c r="D39" s="56">
        <v>5.0000000000000001E-3</v>
      </c>
      <c r="E39" s="122">
        <v>91.9</v>
      </c>
      <c r="F39" s="123">
        <f t="shared" si="21"/>
        <v>0.45950000000000002</v>
      </c>
      <c r="G39" s="56">
        <f t="shared" si="22"/>
        <v>0</v>
      </c>
      <c r="H39" s="56">
        <f t="shared" si="23"/>
        <v>4.9950000000000001</v>
      </c>
      <c r="I39" s="56">
        <f t="shared" si="24"/>
        <v>0</v>
      </c>
      <c r="J39" s="56">
        <f t="shared" si="25"/>
        <v>0</v>
      </c>
      <c r="K39" s="56">
        <f>AA40*D39</f>
        <v>0</v>
      </c>
      <c r="L39" s="56">
        <f t="shared" si="26"/>
        <v>0</v>
      </c>
      <c r="M39" s="56">
        <f t="shared" si="27"/>
        <v>0</v>
      </c>
      <c r="N39" s="56">
        <f t="shared" si="28"/>
        <v>0</v>
      </c>
      <c r="O39" s="56">
        <f t="shared" si="29"/>
        <v>0</v>
      </c>
      <c r="P39" s="56">
        <f t="shared" si="30"/>
        <v>0</v>
      </c>
      <c r="Q39" s="56">
        <f t="shared" si="31"/>
        <v>0</v>
      </c>
      <c r="R39" s="56">
        <f>AH40*D39</f>
        <v>0</v>
      </c>
      <c r="S39" s="56">
        <f t="shared" si="32"/>
        <v>0</v>
      </c>
      <c r="T39" s="56">
        <f t="shared" si="33"/>
        <v>0</v>
      </c>
      <c r="U39" s="51">
        <f t="shared" si="34"/>
        <v>0</v>
      </c>
      <c r="V39" s="51">
        <f t="shared" si="35"/>
        <v>44.95</v>
      </c>
      <c r="W39" s="49">
        <v>0</v>
      </c>
      <c r="X39" s="49">
        <v>999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8990</v>
      </c>
    </row>
    <row r="40" spans="1:38" s="48" customFormat="1" ht="18.75" x14ac:dyDescent="0.3">
      <c r="A40" s="83"/>
      <c r="B40" s="77"/>
      <c r="C40" s="75" t="s">
        <v>27</v>
      </c>
      <c r="D40" s="56">
        <v>1E-3</v>
      </c>
      <c r="E40" s="122">
        <v>12.65</v>
      </c>
      <c r="F40" s="123">
        <f t="shared" si="21"/>
        <v>1.265E-2</v>
      </c>
      <c r="G40" s="56">
        <f t="shared" si="22"/>
        <v>0</v>
      </c>
      <c r="H40" s="56">
        <f t="shared" si="23"/>
        <v>0</v>
      </c>
      <c r="I40" s="56">
        <f t="shared" si="24"/>
        <v>0</v>
      </c>
      <c r="J40" s="56">
        <f t="shared" si="25"/>
        <v>0</v>
      </c>
      <c r="K40" s="56">
        <f>AA41*D40</f>
        <v>2.9</v>
      </c>
      <c r="L40" s="56">
        <f t="shared" si="26"/>
        <v>0</v>
      </c>
      <c r="M40" s="56">
        <f t="shared" si="27"/>
        <v>0</v>
      </c>
      <c r="N40" s="56">
        <f t="shared" si="28"/>
        <v>0</v>
      </c>
      <c r="O40" s="56">
        <f t="shared" si="29"/>
        <v>0</v>
      </c>
      <c r="P40" s="56">
        <f t="shared" si="30"/>
        <v>0</v>
      </c>
      <c r="Q40" s="56">
        <f t="shared" si="31"/>
        <v>0</v>
      </c>
      <c r="R40" s="56">
        <f>AH41*D40</f>
        <v>5.9999999999999995E-4</v>
      </c>
      <c r="S40" s="56">
        <f t="shared" si="32"/>
        <v>0</v>
      </c>
      <c r="T40" s="56">
        <f t="shared" si="33"/>
        <v>0</v>
      </c>
      <c r="U40" s="51">
        <f t="shared" si="34"/>
        <v>0</v>
      </c>
      <c r="V40" s="51">
        <f t="shared" si="35"/>
        <v>0</v>
      </c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</row>
    <row r="41" spans="1:38" s="48" customFormat="1" ht="18.75" x14ac:dyDescent="0.3">
      <c r="A41" s="83"/>
      <c r="B41" s="77"/>
      <c r="C41" s="75" t="s">
        <v>33</v>
      </c>
      <c r="D41" s="56">
        <v>0.01</v>
      </c>
      <c r="E41" s="122">
        <v>104.32</v>
      </c>
      <c r="F41" s="123">
        <f t="shared" si="21"/>
        <v>1.0431999999999999</v>
      </c>
      <c r="G41" s="56">
        <f t="shared" si="22"/>
        <v>0.11</v>
      </c>
      <c r="H41" s="56">
        <f t="shared" si="23"/>
        <v>0.02</v>
      </c>
      <c r="I41" s="56">
        <f t="shared" si="24"/>
        <v>0.38</v>
      </c>
      <c r="J41" s="56">
        <f t="shared" si="25"/>
        <v>4</v>
      </c>
      <c r="K41" s="56">
        <f>AA44*D41</f>
        <v>34</v>
      </c>
      <c r="L41" s="56">
        <f t="shared" si="26"/>
        <v>1.4000000000000001</v>
      </c>
      <c r="M41" s="56">
        <f t="shared" si="27"/>
        <v>2</v>
      </c>
      <c r="N41" s="56">
        <f t="shared" si="28"/>
        <v>2.6</v>
      </c>
      <c r="O41" s="56">
        <f t="shared" si="29"/>
        <v>0.09</v>
      </c>
      <c r="P41" s="56">
        <f t="shared" si="30"/>
        <v>0.12</v>
      </c>
      <c r="Q41" s="56">
        <f t="shared" si="31"/>
        <v>0</v>
      </c>
      <c r="R41" s="56">
        <f>AH44*D41</f>
        <v>9.0000000000000011E-3</v>
      </c>
      <c r="S41" s="56">
        <f t="shared" si="32"/>
        <v>4.0000000000000001E-3</v>
      </c>
      <c r="T41" s="56">
        <f t="shared" si="33"/>
        <v>5.2999999999999999E-2</v>
      </c>
      <c r="U41" s="51">
        <f t="shared" si="34"/>
        <v>2.5</v>
      </c>
      <c r="V41" s="51">
        <f t="shared" si="35"/>
        <v>2.3000000000000003</v>
      </c>
      <c r="W41" s="49">
        <v>11</v>
      </c>
      <c r="X41" s="49">
        <v>2</v>
      </c>
      <c r="Y41" s="49">
        <v>38</v>
      </c>
      <c r="Z41" s="49">
        <v>400</v>
      </c>
      <c r="AA41" s="49">
        <v>2900</v>
      </c>
      <c r="AB41" s="49">
        <v>140</v>
      </c>
      <c r="AC41" s="49">
        <v>200</v>
      </c>
      <c r="AD41" s="49">
        <v>260</v>
      </c>
      <c r="AE41" s="49">
        <v>9</v>
      </c>
      <c r="AF41" s="49">
        <v>12</v>
      </c>
      <c r="AG41" s="49">
        <v>0</v>
      </c>
      <c r="AH41" s="49">
        <v>0.6</v>
      </c>
      <c r="AI41" s="49">
        <v>0.4</v>
      </c>
      <c r="AJ41" s="49">
        <v>5.3</v>
      </c>
      <c r="AK41" s="49">
        <v>250</v>
      </c>
      <c r="AL41" s="49">
        <v>230</v>
      </c>
    </row>
    <row r="42" spans="1:38" s="48" customFormat="1" ht="18.75" x14ac:dyDescent="0.3">
      <c r="A42" s="83"/>
      <c r="B42" s="77"/>
      <c r="C42" s="75" t="s">
        <v>101</v>
      </c>
      <c r="D42" s="56">
        <v>1.0000000000000001E-5</v>
      </c>
      <c r="E42" s="122"/>
      <c r="F42" s="123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1"/>
      <c r="V42" s="51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</row>
    <row r="43" spans="1:38" s="48" customFormat="1" ht="37.5" x14ac:dyDescent="0.3">
      <c r="A43" s="83"/>
      <c r="B43" s="77"/>
      <c r="C43" s="71" t="s">
        <v>102</v>
      </c>
      <c r="D43" s="56">
        <v>1.0000000000000001E-5</v>
      </c>
      <c r="E43" s="122"/>
      <c r="F43" s="123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1"/>
      <c r="V43" s="51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</row>
    <row r="44" spans="1:38" s="48" customFormat="1" ht="37.5" x14ac:dyDescent="0.3">
      <c r="A44" s="83"/>
      <c r="B44" s="77"/>
      <c r="C44" s="71" t="s">
        <v>162</v>
      </c>
      <c r="D44" s="56">
        <v>8.1000000000000003E-2</v>
      </c>
      <c r="E44" s="122">
        <v>140.30000000000001</v>
      </c>
      <c r="F44" s="123">
        <f>D44*E44</f>
        <v>11.364300000000002</v>
      </c>
      <c r="G44" s="56">
        <f>W44*D44</f>
        <v>12.96</v>
      </c>
      <c r="H44" s="56">
        <f>X44*D44</f>
        <v>0.48599999999999999</v>
      </c>
      <c r="I44" s="56">
        <f>Y44*D44</f>
        <v>0</v>
      </c>
      <c r="J44" s="56">
        <f>Z44*D44</f>
        <v>81</v>
      </c>
      <c r="K44" s="56">
        <f>AA45*D44</f>
        <v>0</v>
      </c>
      <c r="L44" s="56">
        <f>AB44*D44</f>
        <v>20.25</v>
      </c>
      <c r="M44" s="56">
        <f>AC44*D44</f>
        <v>24.3</v>
      </c>
      <c r="N44" s="56">
        <f>AD44*D44</f>
        <v>170.1</v>
      </c>
      <c r="O44" s="56">
        <f>AE44*D44</f>
        <v>0.48599999999999999</v>
      </c>
      <c r="P44" s="56">
        <f>AF44*D44</f>
        <v>0</v>
      </c>
      <c r="Q44" s="56">
        <f>AG44*D44</f>
        <v>8.1000000000000013E-3</v>
      </c>
      <c r="R44" s="56">
        <f>AH45*D44</f>
        <v>0</v>
      </c>
      <c r="S44" s="56">
        <f>AI44*D44</f>
        <v>0.12960000000000002</v>
      </c>
      <c r="T44" s="56">
        <f>AJ44*D44</f>
        <v>1.863</v>
      </c>
      <c r="U44" s="51">
        <f>AK44*D44</f>
        <v>0.81</v>
      </c>
      <c r="V44" s="51">
        <f>AL44*D44</f>
        <v>55.89</v>
      </c>
      <c r="W44" s="49">
        <v>160</v>
      </c>
      <c r="X44" s="49">
        <v>6</v>
      </c>
      <c r="Y44" s="49">
        <v>0</v>
      </c>
      <c r="Z44" s="49">
        <v>1000</v>
      </c>
      <c r="AA44" s="49">
        <v>3400</v>
      </c>
      <c r="AB44" s="49">
        <v>250</v>
      </c>
      <c r="AC44" s="49">
        <v>300</v>
      </c>
      <c r="AD44" s="49">
        <v>2100</v>
      </c>
      <c r="AE44" s="49">
        <v>6</v>
      </c>
      <c r="AF44" s="49">
        <v>0</v>
      </c>
      <c r="AG44" s="49">
        <v>0.1</v>
      </c>
      <c r="AH44" s="49">
        <v>0.9</v>
      </c>
      <c r="AI44" s="49">
        <v>1.6</v>
      </c>
      <c r="AJ44" s="49">
        <v>23</v>
      </c>
      <c r="AK44" s="49">
        <v>10</v>
      </c>
      <c r="AL44" s="49">
        <v>690</v>
      </c>
    </row>
    <row r="45" spans="1:38" s="48" customFormat="1" ht="18.75" x14ac:dyDescent="0.3">
      <c r="A45" s="79"/>
      <c r="B45" s="94"/>
      <c r="C45" s="125" t="s">
        <v>30</v>
      </c>
      <c r="D45" s="143"/>
      <c r="E45" s="143"/>
      <c r="F45" s="126">
        <f>SUM(F36:F44)</f>
        <v>13.693310000000002</v>
      </c>
      <c r="G45" s="127">
        <f t="shared" ref="G45:V45" si="36">SUM(G36:G44)</f>
        <v>13.509</v>
      </c>
      <c r="H45" s="127">
        <f t="shared" si="36"/>
        <v>5.5239999999999991</v>
      </c>
      <c r="I45" s="127">
        <f t="shared" si="36"/>
        <v>4.9420000000000002</v>
      </c>
      <c r="J45" s="127">
        <f t="shared" si="36"/>
        <v>91.65</v>
      </c>
      <c r="K45" s="127">
        <f t="shared" si="36"/>
        <v>56.959999999999994</v>
      </c>
      <c r="L45" s="127">
        <f t="shared" si="36"/>
        <v>36.519999999999996</v>
      </c>
      <c r="M45" s="127">
        <f t="shared" si="36"/>
        <v>36.44</v>
      </c>
      <c r="N45" s="127">
        <f t="shared" si="36"/>
        <v>191.15</v>
      </c>
      <c r="O45" s="127">
        <f t="shared" si="36"/>
        <v>0.82299999999999995</v>
      </c>
      <c r="P45" s="127">
        <f t="shared" si="36"/>
        <v>2.19</v>
      </c>
      <c r="Q45" s="127">
        <f t="shared" si="36"/>
        <v>8.1000000000000013E-3</v>
      </c>
      <c r="R45" s="128">
        <f t="shared" si="36"/>
        <v>1.5600000000000001E-2</v>
      </c>
      <c r="S45" s="128">
        <f t="shared" si="36"/>
        <v>0.15170000000000003</v>
      </c>
      <c r="T45" s="128">
        <f t="shared" si="36"/>
        <v>2.1659999999999999</v>
      </c>
      <c r="U45" s="16">
        <f t="shared" si="36"/>
        <v>5.4600000000000009</v>
      </c>
      <c r="V45" s="16">
        <f t="shared" si="36"/>
        <v>121.72</v>
      </c>
    </row>
    <row r="46" spans="1:38" ht="37.5" x14ac:dyDescent="0.3">
      <c r="A46" s="83"/>
      <c r="B46" s="102" t="s">
        <v>35</v>
      </c>
      <c r="C46" s="75" t="s">
        <v>36</v>
      </c>
      <c r="D46" s="66">
        <v>0.02</v>
      </c>
      <c r="E46" s="67">
        <v>86.94</v>
      </c>
      <c r="F46" s="72">
        <f>D46*E46</f>
        <v>1.7387999999999999</v>
      </c>
      <c r="G46" s="66">
        <f>W46*D46</f>
        <v>0.36</v>
      </c>
      <c r="H46" s="66">
        <f>X46*D46</f>
        <v>0</v>
      </c>
      <c r="I46" s="66">
        <f>Y46*D46</f>
        <v>13.200000000000001</v>
      </c>
      <c r="J46" s="66">
        <f>Z46*D46</f>
        <v>23.400000000000002</v>
      </c>
      <c r="K46" s="66">
        <f>AA47*D46</f>
        <v>0.6</v>
      </c>
      <c r="L46" s="66">
        <f>AB46*D46</f>
        <v>16</v>
      </c>
      <c r="M46" s="66">
        <f>AC46*D46</f>
        <v>8.4</v>
      </c>
      <c r="N46" s="66">
        <f>AD46*D46</f>
        <v>25.8</v>
      </c>
      <c r="O46" s="66">
        <f>AE46*D46</f>
        <v>0.6</v>
      </c>
      <c r="P46" s="66">
        <f>AF46*D46</f>
        <v>0</v>
      </c>
      <c r="Q46" s="66">
        <f>AG46*D46</f>
        <v>0</v>
      </c>
      <c r="R46" s="56">
        <f>AH47*D46</f>
        <v>0</v>
      </c>
      <c r="S46" s="56">
        <f>AI46*D46</f>
        <v>1.6E-2</v>
      </c>
      <c r="T46" s="56">
        <f>AJ46*D46</f>
        <v>0.1</v>
      </c>
      <c r="U46" s="13">
        <f>AK46*D46</f>
        <v>0</v>
      </c>
      <c r="V46" s="13">
        <f>AL46*D46</f>
        <v>52.4</v>
      </c>
      <c r="W46" s="10">
        <v>18</v>
      </c>
      <c r="X46" s="10">
        <v>0</v>
      </c>
      <c r="Y46" s="10">
        <v>660</v>
      </c>
      <c r="Z46" s="10">
        <v>1170</v>
      </c>
      <c r="AA46" s="10">
        <v>8600</v>
      </c>
      <c r="AB46" s="10">
        <v>800</v>
      </c>
      <c r="AC46" s="10">
        <v>420</v>
      </c>
      <c r="AD46" s="10">
        <v>1290</v>
      </c>
      <c r="AE46" s="10">
        <v>30</v>
      </c>
      <c r="AF46" s="10">
        <v>0</v>
      </c>
      <c r="AG46" s="10">
        <v>0</v>
      </c>
      <c r="AH46" s="10">
        <v>1.5</v>
      </c>
      <c r="AI46" s="10">
        <v>0.8</v>
      </c>
      <c r="AJ46" s="10">
        <v>5</v>
      </c>
      <c r="AK46" s="10">
        <v>0</v>
      </c>
      <c r="AL46" s="10">
        <v>2620</v>
      </c>
    </row>
    <row r="47" spans="1:38" ht="18.75" x14ac:dyDescent="0.3">
      <c r="A47" s="83"/>
      <c r="B47" s="105"/>
      <c r="C47" s="75" t="s">
        <v>15</v>
      </c>
      <c r="D47" s="66">
        <v>0.02</v>
      </c>
      <c r="E47" s="67">
        <v>45.83</v>
      </c>
      <c r="F47" s="72">
        <f>D47*E47</f>
        <v>0.91659999999999997</v>
      </c>
      <c r="G47" s="66">
        <f>W47*D47</f>
        <v>0</v>
      </c>
      <c r="H47" s="66">
        <f>X47*D47</f>
        <v>0</v>
      </c>
      <c r="I47" s="66">
        <f>Y47*D47</f>
        <v>19.96</v>
      </c>
      <c r="J47" s="66">
        <f>Z47*D47</f>
        <v>0.2</v>
      </c>
      <c r="K47" s="66">
        <f>AA47*D47</f>
        <v>0.6</v>
      </c>
      <c r="L47" s="66">
        <f>AB47*D47</f>
        <v>0.4</v>
      </c>
      <c r="M47" s="66">
        <f>AC47*D47</f>
        <v>0</v>
      </c>
      <c r="N47" s="66">
        <f>AD47*D47</f>
        <v>0</v>
      </c>
      <c r="O47" s="66">
        <f>AE47*D47</f>
        <v>0.06</v>
      </c>
      <c r="P47" s="66">
        <f>AF47*D47</f>
        <v>0</v>
      </c>
      <c r="Q47" s="66">
        <f>AG47*D47</f>
        <v>0</v>
      </c>
      <c r="R47" s="56">
        <f>AH47*D47</f>
        <v>0</v>
      </c>
      <c r="S47" s="56">
        <f>AI47*D47</f>
        <v>0</v>
      </c>
      <c r="T47" s="56">
        <f>AJ47*D47</f>
        <v>0</v>
      </c>
      <c r="U47" s="13">
        <f>AK47*D47</f>
        <v>0</v>
      </c>
      <c r="V47" s="13">
        <f>AL47*D47</f>
        <v>75.8</v>
      </c>
      <c r="W47" s="10">
        <v>0</v>
      </c>
      <c r="X47" s="10">
        <v>0</v>
      </c>
      <c r="Y47" s="10">
        <v>998</v>
      </c>
      <c r="Z47" s="10">
        <v>10</v>
      </c>
      <c r="AA47" s="10">
        <v>30</v>
      </c>
      <c r="AB47" s="10">
        <v>20</v>
      </c>
      <c r="AC47" s="10">
        <v>0</v>
      </c>
      <c r="AD47" s="10">
        <v>0</v>
      </c>
      <c r="AE47" s="10">
        <v>3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3790</v>
      </c>
    </row>
    <row r="48" spans="1:38" ht="37.5" x14ac:dyDescent="0.3">
      <c r="A48" s="83"/>
      <c r="B48" s="105">
        <v>200</v>
      </c>
      <c r="C48" s="71" t="s">
        <v>88</v>
      </c>
      <c r="D48" s="66"/>
      <c r="E48" s="67"/>
      <c r="F48" s="72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56"/>
      <c r="S48" s="56"/>
      <c r="T48" s="56"/>
      <c r="U48" s="13"/>
      <c r="V48" s="13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pans="1:38" ht="18.75" x14ac:dyDescent="0.3">
      <c r="A49" s="83"/>
      <c r="B49" s="55"/>
      <c r="C49" s="75" t="s">
        <v>16</v>
      </c>
      <c r="D49" s="66">
        <v>0</v>
      </c>
      <c r="E49" s="67">
        <v>0</v>
      </c>
      <c r="F49" s="81">
        <f t="shared" ref="F49:V49" si="37">SUM(F46:F47)</f>
        <v>2.6553999999999998</v>
      </c>
      <c r="G49" s="82">
        <f t="shared" si="37"/>
        <v>0.36</v>
      </c>
      <c r="H49" s="82">
        <f t="shared" si="37"/>
        <v>0</v>
      </c>
      <c r="I49" s="82">
        <f t="shared" si="37"/>
        <v>33.160000000000004</v>
      </c>
      <c r="J49" s="82">
        <f t="shared" si="37"/>
        <v>23.6</v>
      </c>
      <c r="K49" s="82">
        <f t="shared" si="37"/>
        <v>1.2</v>
      </c>
      <c r="L49" s="82">
        <f t="shared" si="37"/>
        <v>16.399999999999999</v>
      </c>
      <c r="M49" s="82">
        <f t="shared" si="37"/>
        <v>8.4</v>
      </c>
      <c r="N49" s="82">
        <f t="shared" si="37"/>
        <v>25.8</v>
      </c>
      <c r="O49" s="82">
        <f t="shared" si="37"/>
        <v>0.65999999999999992</v>
      </c>
      <c r="P49" s="82">
        <f t="shared" si="37"/>
        <v>0</v>
      </c>
      <c r="Q49" s="82">
        <f t="shared" si="37"/>
        <v>0</v>
      </c>
      <c r="R49" s="64">
        <f t="shared" si="37"/>
        <v>0</v>
      </c>
      <c r="S49" s="64">
        <f t="shared" si="37"/>
        <v>1.6E-2</v>
      </c>
      <c r="T49" s="64">
        <f t="shared" si="37"/>
        <v>0.1</v>
      </c>
      <c r="U49" s="11">
        <f t="shared" si="37"/>
        <v>0</v>
      </c>
      <c r="V49" s="11">
        <f t="shared" si="37"/>
        <v>128.19999999999999</v>
      </c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1:38" ht="18.75" x14ac:dyDescent="0.3">
      <c r="A50" s="56"/>
      <c r="B50" s="55" t="s">
        <v>37</v>
      </c>
      <c r="C50" s="56"/>
      <c r="D50" s="82">
        <v>5.5E-2</v>
      </c>
      <c r="E50" s="110">
        <v>35.076000000000001</v>
      </c>
      <c r="F50" s="81">
        <f>D50*E50</f>
        <v>1.9291800000000001</v>
      </c>
      <c r="G50" s="82">
        <f>W50*D50</f>
        <v>2.6949999999999998</v>
      </c>
      <c r="H50" s="82">
        <f>X50*D50</f>
        <v>0.55000000000000004</v>
      </c>
      <c r="I50" s="82">
        <f>Y50*D50</f>
        <v>25.3</v>
      </c>
      <c r="J50" s="82">
        <f>Z50*D50</f>
        <v>231</v>
      </c>
      <c r="K50" s="82">
        <f>AA52*D50</f>
        <v>0</v>
      </c>
      <c r="L50" s="82">
        <f>AB50*D50</f>
        <v>9.9</v>
      </c>
      <c r="M50" s="82">
        <f>AC50*D50</f>
        <v>11</v>
      </c>
      <c r="N50" s="82">
        <f>AD50*D50</f>
        <v>50.6</v>
      </c>
      <c r="O50" s="82">
        <f>AE50*D50</f>
        <v>1.595</v>
      </c>
      <c r="P50" s="82">
        <f>AF50*D50</f>
        <v>0</v>
      </c>
      <c r="Q50" s="82">
        <f>AG50*D50</f>
        <v>0</v>
      </c>
      <c r="R50" s="64">
        <f>AH52*D50</f>
        <v>0</v>
      </c>
      <c r="S50" s="64">
        <f>AI50*D50</f>
        <v>1.6500000000000001E-2</v>
      </c>
      <c r="T50" s="64">
        <f>AJ50*D50</f>
        <v>0.374</v>
      </c>
      <c r="U50" s="11">
        <f>AK50*D50</f>
        <v>0</v>
      </c>
      <c r="V50" s="11">
        <f>AL50*D50</f>
        <v>121</v>
      </c>
      <c r="W50" s="10">
        <v>49</v>
      </c>
      <c r="X50" s="10">
        <v>10</v>
      </c>
      <c r="Y50" s="10">
        <v>460</v>
      </c>
      <c r="Z50" s="10">
        <v>4200</v>
      </c>
      <c r="AA50" s="10">
        <v>1430</v>
      </c>
      <c r="AB50" s="10">
        <v>180</v>
      </c>
      <c r="AC50" s="10">
        <v>200</v>
      </c>
      <c r="AD50" s="10">
        <v>920</v>
      </c>
      <c r="AE50" s="10">
        <v>29</v>
      </c>
      <c r="AF50" s="10">
        <v>0</v>
      </c>
      <c r="AG50" s="10">
        <v>0</v>
      </c>
      <c r="AH50" s="10">
        <v>0.9</v>
      </c>
      <c r="AI50" s="10">
        <v>0.3</v>
      </c>
      <c r="AJ50" s="10">
        <v>6.8</v>
      </c>
      <c r="AK50" s="10">
        <v>0</v>
      </c>
      <c r="AL50" s="10">
        <v>2200</v>
      </c>
    </row>
    <row r="51" spans="1:38" s="26" customFormat="1" ht="14.25" customHeight="1" x14ac:dyDescent="0.3">
      <c r="A51" s="98"/>
      <c r="B51" s="53"/>
      <c r="C51" s="111"/>
      <c r="D51" s="99"/>
      <c r="E51" s="112"/>
      <c r="F51" s="113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98"/>
      <c r="S51" s="98"/>
      <c r="T51" s="98"/>
      <c r="U51" s="28"/>
      <c r="V51" s="28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</row>
    <row r="52" spans="1:38" s="27" customFormat="1" ht="18.75" x14ac:dyDescent="0.3">
      <c r="A52" s="111"/>
      <c r="B52" s="203" t="s">
        <v>38</v>
      </c>
      <c r="C52" s="204"/>
      <c r="D52" s="99"/>
      <c r="E52" s="99"/>
      <c r="F52" s="114">
        <v>28.51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111"/>
      <c r="S52" s="111"/>
      <c r="T52" s="111"/>
      <c r="U52" s="33"/>
      <c r="V52" s="33"/>
    </row>
    <row r="53" spans="1:38" s="14" customFormat="1" ht="37.5" x14ac:dyDescent="0.3">
      <c r="A53" s="115"/>
      <c r="B53" s="116" t="s">
        <v>66</v>
      </c>
      <c r="C53" s="117"/>
      <c r="D53" s="118"/>
      <c r="E53" s="118"/>
      <c r="F53" s="119">
        <f>SUM(F21,F52)</f>
        <v>41.94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5"/>
      <c r="S53" s="115"/>
      <c r="T53" s="115"/>
      <c r="U53" s="34"/>
      <c r="V53" s="34"/>
    </row>
    <row r="54" spans="1:38" ht="18.75" x14ac:dyDescent="0.3">
      <c r="A54" s="1"/>
      <c r="B54" s="120"/>
      <c r="C54" s="23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23"/>
      <c r="S54" s="23"/>
      <c r="T54" s="23"/>
    </row>
    <row r="55" spans="1:38" ht="18.75" x14ac:dyDescent="0.3">
      <c r="A55" s="1"/>
      <c r="B55" s="62" t="s">
        <v>110</v>
      </c>
      <c r="C55" s="23"/>
      <c r="D55" s="63"/>
      <c r="E55" s="59"/>
      <c r="F55" s="60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23"/>
      <c r="S55" s="23"/>
      <c r="T55" s="23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37.5" x14ac:dyDescent="0.3">
      <c r="A56" s="83"/>
      <c r="B56" s="102" t="s">
        <v>58</v>
      </c>
      <c r="C56" s="75" t="s">
        <v>59</v>
      </c>
      <c r="D56" s="66">
        <v>0.02</v>
      </c>
      <c r="E56" s="67">
        <v>30.55</v>
      </c>
      <c r="F56" s="72">
        <f>D56*E56</f>
        <v>0.61099999999999999</v>
      </c>
      <c r="G56" s="66">
        <f>W56*D56</f>
        <v>2.06</v>
      </c>
      <c r="H56" s="66">
        <f>X56*D56</f>
        <v>0.2</v>
      </c>
      <c r="I56" s="66">
        <f>Y56*D56</f>
        <v>13.540000000000001</v>
      </c>
      <c r="J56" s="66">
        <f>Z56*D56</f>
        <v>0.6</v>
      </c>
      <c r="K56" s="66">
        <f>AA56*D56</f>
        <v>26</v>
      </c>
      <c r="L56" s="66">
        <f>AB56*D56</f>
        <v>4</v>
      </c>
      <c r="M56" s="66">
        <f>AC56*D56</f>
        <v>3.6</v>
      </c>
      <c r="N56" s="66">
        <f>AD56*D56</f>
        <v>17</v>
      </c>
      <c r="O56" s="66">
        <f>AE56*D56</f>
        <v>0.2</v>
      </c>
      <c r="P56" s="66">
        <f>AF56*D56</f>
        <v>0</v>
      </c>
      <c r="Q56" s="66">
        <f>AG56*D56</f>
        <v>0</v>
      </c>
      <c r="R56" s="56">
        <f>AH56*D56</f>
        <v>2.7999999999999997E-2</v>
      </c>
      <c r="S56" s="56">
        <f>AI56*D56</f>
        <v>8.0000000000000002E-3</v>
      </c>
      <c r="T56" s="56">
        <f>AJ56*D56</f>
        <v>0.24</v>
      </c>
      <c r="U56" s="13">
        <f>AK56*D56</f>
        <v>0</v>
      </c>
      <c r="V56" s="13">
        <f>AL56*D56</f>
        <v>65.599999999999994</v>
      </c>
      <c r="W56" s="10">
        <v>103</v>
      </c>
      <c r="X56" s="10">
        <v>10</v>
      </c>
      <c r="Y56" s="10">
        <v>677</v>
      </c>
      <c r="Z56" s="10">
        <v>30</v>
      </c>
      <c r="AA56" s="10">
        <v>1300</v>
      </c>
      <c r="AB56" s="10">
        <v>200</v>
      </c>
      <c r="AC56" s="10">
        <v>180</v>
      </c>
      <c r="AD56" s="10">
        <v>850</v>
      </c>
      <c r="AE56" s="10">
        <v>10</v>
      </c>
      <c r="AF56" s="10">
        <v>0</v>
      </c>
      <c r="AG56" s="10">
        <v>0</v>
      </c>
      <c r="AH56" s="10">
        <v>1.4</v>
      </c>
      <c r="AI56" s="10">
        <v>0.4</v>
      </c>
      <c r="AJ56" s="10">
        <v>12</v>
      </c>
      <c r="AK56" s="10">
        <v>0</v>
      </c>
      <c r="AL56" s="10">
        <v>3280</v>
      </c>
    </row>
    <row r="57" spans="1:38" ht="37.5" x14ac:dyDescent="0.3">
      <c r="A57" s="83"/>
      <c r="B57" s="105" t="s">
        <v>116</v>
      </c>
      <c r="C57" s="71" t="s">
        <v>18</v>
      </c>
      <c r="D57" s="66">
        <v>5.0000000000000001E-3</v>
      </c>
      <c r="E57" s="67">
        <v>446.53</v>
      </c>
      <c r="F57" s="72">
        <f>D57*E57</f>
        <v>2.23265</v>
      </c>
      <c r="G57" s="66">
        <f>W57*D57</f>
        <v>2.5000000000000001E-2</v>
      </c>
      <c r="H57" s="66">
        <f>X57*D57</f>
        <v>4.125</v>
      </c>
      <c r="I57" s="66">
        <f>Y57*D57</f>
        <v>0.04</v>
      </c>
      <c r="J57" s="66">
        <f>Z57*D57</f>
        <v>0.35000000000000003</v>
      </c>
      <c r="K57" s="66">
        <f>AA57*D57</f>
        <v>0.75</v>
      </c>
      <c r="L57" s="66">
        <f>AB57*D57</f>
        <v>0.6</v>
      </c>
      <c r="M57" s="66">
        <f>AC57*D57</f>
        <v>0.02</v>
      </c>
      <c r="N57" s="66">
        <f>AD57*D57</f>
        <v>0.95000000000000007</v>
      </c>
      <c r="O57" s="66">
        <f>AE57*D57</f>
        <v>0.01</v>
      </c>
      <c r="P57" s="66">
        <f>AF57*D57</f>
        <v>1.9E-2</v>
      </c>
      <c r="Q57" s="66">
        <f>AG57*D57</f>
        <v>2.9500000000000002E-2</v>
      </c>
      <c r="R57" s="56">
        <f>AH57*D57</f>
        <v>0</v>
      </c>
      <c r="S57" s="56">
        <f>AI57*D57</f>
        <v>5.0000000000000001E-3</v>
      </c>
      <c r="T57" s="56">
        <f>AJ57*D57</f>
        <v>2.5000000000000001E-3</v>
      </c>
      <c r="U57" s="13">
        <f>AK57*D57</f>
        <v>0</v>
      </c>
      <c r="V57" s="13">
        <f>AL57*D57</f>
        <v>37.4</v>
      </c>
      <c r="W57" s="10">
        <v>5</v>
      </c>
      <c r="X57" s="10">
        <v>825</v>
      </c>
      <c r="Y57" s="10">
        <v>8</v>
      </c>
      <c r="Z57" s="10">
        <v>70</v>
      </c>
      <c r="AA57" s="10">
        <v>150</v>
      </c>
      <c r="AB57" s="10">
        <v>120</v>
      </c>
      <c r="AC57" s="10">
        <v>4</v>
      </c>
      <c r="AD57" s="10">
        <v>190</v>
      </c>
      <c r="AE57" s="10">
        <v>2</v>
      </c>
      <c r="AF57" s="10">
        <v>3.8</v>
      </c>
      <c r="AG57" s="10">
        <v>5.9</v>
      </c>
      <c r="AH57" s="10">
        <v>0</v>
      </c>
      <c r="AI57" s="10">
        <v>1</v>
      </c>
      <c r="AJ57" s="10">
        <v>0.5</v>
      </c>
      <c r="AK57" s="10">
        <v>0</v>
      </c>
      <c r="AL57" s="10">
        <v>7480</v>
      </c>
    </row>
    <row r="58" spans="1:38" ht="18.75" x14ac:dyDescent="0.3">
      <c r="A58" s="83"/>
      <c r="B58" s="105"/>
      <c r="C58" s="75" t="s">
        <v>15</v>
      </c>
      <c r="D58" s="66">
        <v>5.0000000000000001E-3</v>
      </c>
      <c r="E58" s="67">
        <v>45.83</v>
      </c>
      <c r="F58" s="72">
        <f>D58*E58</f>
        <v>0.22914999999999999</v>
      </c>
      <c r="G58" s="66">
        <f>W58*D58</f>
        <v>0</v>
      </c>
      <c r="H58" s="66">
        <f>X58*D58</f>
        <v>0</v>
      </c>
      <c r="I58" s="66">
        <f>Y58*D58</f>
        <v>4.99</v>
      </c>
      <c r="J58" s="66">
        <f>Z58*D58</f>
        <v>0.05</v>
      </c>
      <c r="K58" s="66">
        <f>AA58*D58</f>
        <v>0.15</v>
      </c>
      <c r="L58" s="66">
        <f>AB58*D58</f>
        <v>0.1</v>
      </c>
      <c r="M58" s="66">
        <f>AC58*D58</f>
        <v>0</v>
      </c>
      <c r="N58" s="66">
        <f>AD58*D58</f>
        <v>0</v>
      </c>
      <c r="O58" s="66">
        <f>AE58*D58</f>
        <v>1.4999999999999999E-2</v>
      </c>
      <c r="P58" s="66">
        <f>AF58*D58</f>
        <v>0</v>
      </c>
      <c r="Q58" s="66">
        <f>AG58*D58</f>
        <v>0</v>
      </c>
      <c r="R58" s="56">
        <f>AH58*D58</f>
        <v>0</v>
      </c>
      <c r="S58" s="56">
        <f>AI58*D58</f>
        <v>0</v>
      </c>
      <c r="T58" s="56">
        <f>AJ58*D58</f>
        <v>0</v>
      </c>
      <c r="U58" s="13">
        <f>AK58*D58</f>
        <v>0</v>
      </c>
      <c r="V58" s="13">
        <f>AL58*D58</f>
        <v>18.95</v>
      </c>
      <c r="W58" s="10">
        <v>0</v>
      </c>
      <c r="X58" s="10">
        <v>0</v>
      </c>
      <c r="Y58" s="10">
        <v>998</v>
      </c>
      <c r="Z58" s="10">
        <v>10</v>
      </c>
      <c r="AA58" s="10">
        <v>30</v>
      </c>
      <c r="AB58" s="10">
        <v>20</v>
      </c>
      <c r="AC58" s="10">
        <v>0</v>
      </c>
      <c r="AD58" s="10">
        <v>0</v>
      </c>
      <c r="AE58" s="10">
        <v>3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3790</v>
      </c>
    </row>
    <row r="59" spans="1:38" ht="18.75" x14ac:dyDescent="0.3">
      <c r="A59" s="83"/>
      <c r="B59" s="105"/>
      <c r="C59" s="75" t="s">
        <v>60</v>
      </c>
      <c r="D59" s="66">
        <v>0.1</v>
      </c>
      <c r="E59" s="67">
        <v>59.08</v>
      </c>
      <c r="F59" s="72">
        <f>D59*E59</f>
        <v>5.9080000000000004</v>
      </c>
      <c r="G59" s="66">
        <f>W59*D59</f>
        <v>2.8000000000000003</v>
      </c>
      <c r="H59" s="66">
        <f>X59*D59</f>
        <v>3.2</v>
      </c>
      <c r="I59" s="66">
        <f>Y59*D59</f>
        <v>4.7</v>
      </c>
      <c r="J59" s="66">
        <f>Z59*D59</f>
        <v>50</v>
      </c>
      <c r="K59" s="66">
        <f>AA59*D59</f>
        <v>146</v>
      </c>
      <c r="L59" s="66">
        <f>AB59*D59</f>
        <v>120</v>
      </c>
      <c r="M59" s="66">
        <f>AC59*D59</f>
        <v>14</v>
      </c>
      <c r="N59" s="66">
        <f>AD59*D59</f>
        <v>90</v>
      </c>
      <c r="O59" s="66">
        <f>AE59*D59</f>
        <v>0.06</v>
      </c>
      <c r="P59" s="66">
        <f>AF59*D59</f>
        <v>2.0000000000000004E-2</v>
      </c>
      <c r="Q59" s="66">
        <f>AG59*D59</f>
        <v>1.0000000000000002E-2</v>
      </c>
      <c r="R59" s="56">
        <f>AH59*D59</f>
        <v>4.0000000000000008E-2</v>
      </c>
      <c r="S59" s="56">
        <f>AI59*D59</f>
        <v>0.15000000000000002</v>
      </c>
      <c r="T59" s="56">
        <f>AJ59*D59</f>
        <v>0.1</v>
      </c>
      <c r="U59" s="13">
        <f>AK59*D59</f>
        <v>1.3</v>
      </c>
      <c r="V59" s="13">
        <f>AL59*D59</f>
        <v>58</v>
      </c>
      <c r="W59" s="10">
        <v>28</v>
      </c>
      <c r="X59" s="10">
        <v>32</v>
      </c>
      <c r="Y59" s="10">
        <v>47</v>
      </c>
      <c r="Z59" s="10">
        <v>500</v>
      </c>
      <c r="AA59" s="10">
        <v>1460</v>
      </c>
      <c r="AB59" s="10">
        <v>1200</v>
      </c>
      <c r="AC59" s="10">
        <v>140</v>
      </c>
      <c r="AD59" s="10">
        <v>900</v>
      </c>
      <c r="AE59" s="10">
        <v>0.6</v>
      </c>
      <c r="AF59" s="10">
        <v>0.2</v>
      </c>
      <c r="AG59" s="10">
        <v>0.1</v>
      </c>
      <c r="AH59" s="10">
        <v>0.4</v>
      </c>
      <c r="AI59" s="10">
        <v>1.5</v>
      </c>
      <c r="AJ59" s="10">
        <v>1</v>
      </c>
      <c r="AK59" s="10">
        <v>13</v>
      </c>
      <c r="AL59" s="10">
        <v>580</v>
      </c>
    </row>
    <row r="60" spans="1:38" ht="18.75" x14ac:dyDescent="0.3">
      <c r="A60" s="79"/>
      <c r="B60" s="80"/>
      <c r="C60" s="75" t="s">
        <v>30</v>
      </c>
      <c r="D60" s="66">
        <v>0</v>
      </c>
      <c r="E60" s="67">
        <v>0</v>
      </c>
      <c r="F60" s="81">
        <f t="shared" ref="F60:V60" si="38">SUM(F56:F59)</f>
        <v>8.9808000000000003</v>
      </c>
      <c r="G60" s="82">
        <f t="shared" si="38"/>
        <v>4.8849999999999998</v>
      </c>
      <c r="H60" s="82">
        <f t="shared" si="38"/>
        <v>7.5250000000000004</v>
      </c>
      <c r="I60" s="82">
        <f t="shared" si="38"/>
        <v>23.27</v>
      </c>
      <c r="J60" s="82">
        <f t="shared" si="38"/>
        <v>51</v>
      </c>
      <c r="K60" s="82">
        <f t="shared" si="38"/>
        <v>172.9</v>
      </c>
      <c r="L60" s="82">
        <f t="shared" si="38"/>
        <v>124.7</v>
      </c>
      <c r="M60" s="82">
        <f t="shared" si="38"/>
        <v>17.62</v>
      </c>
      <c r="N60" s="82">
        <f t="shared" si="38"/>
        <v>107.95</v>
      </c>
      <c r="O60" s="82">
        <f t="shared" si="38"/>
        <v>0.28500000000000003</v>
      </c>
      <c r="P60" s="82">
        <f t="shared" si="38"/>
        <v>3.9000000000000007E-2</v>
      </c>
      <c r="Q60" s="82">
        <f t="shared" si="38"/>
        <v>3.9500000000000007E-2</v>
      </c>
      <c r="R60" s="64">
        <f t="shared" si="38"/>
        <v>6.8000000000000005E-2</v>
      </c>
      <c r="S60" s="64">
        <f t="shared" si="38"/>
        <v>0.16300000000000003</v>
      </c>
      <c r="T60" s="64">
        <f t="shared" si="38"/>
        <v>0.34250000000000003</v>
      </c>
      <c r="U60" s="11">
        <f t="shared" si="38"/>
        <v>1.3</v>
      </c>
      <c r="V60" s="11">
        <f t="shared" si="38"/>
        <v>179.95</v>
      </c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</row>
    <row r="61" spans="1:38" ht="18.75" x14ac:dyDescent="0.3">
      <c r="A61" s="83"/>
      <c r="B61" s="84"/>
      <c r="C61" s="56"/>
      <c r="D61" s="66"/>
      <c r="E61" s="67"/>
      <c r="F61" s="72">
        <v>0</v>
      </c>
      <c r="G61" s="66"/>
      <c r="H61" s="66">
        <v>0</v>
      </c>
      <c r="I61" s="66">
        <v>0</v>
      </c>
      <c r="J61" s="66">
        <v>0</v>
      </c>
      <c r="K61" s="66"/>
      <c r="L61" s="66"/>
      <c r="M61" s="66"/>
      <c r="N61" s="66"/>
      <c r="O61" s="66"/>
      <c r="P61" s="66"/>
      <c r="Q61" s="66"/>
      <c r="R61" s="56"/>
      <c r="S61" s="56"/>
      <c r="T61" s="56"/>
      <c r="U61" s="13"/>
      <c r="V61" s="13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</row>
    <row r="62" spans="1:38" ht="18.75" x14ac:dyDescent="0.3">
      <c r="A62" s="64"/>
      <c r="B62" s="84" t="s">
        <v>39</v>
      </c>
      <c r="C62" s="56" t="s">
        <v>17</v>
      </c>
      <c r="D62" s="66">
        <v>0.04</v>
      </c>
      <c r="E62" s="67">
        <v>71.94</v>
      </c>
      <c r="F62" s="72">
        <f>D62*E62</f>
        <v>2.8776000000000002</v>
      </c>
      <c r="G62" s="66">
        <f>W62*D62</f>
        <v>3.08</v>
      </c>
      <c r="H62" s="66">
        <f>X62*D62</f>
        <v>1.2</v>
      </c>
      <c r="I62" s="66">
        <f>Y62*D62</f>
        <v>19.920000000000002</v>
      </c>
      <c r="J62" s="66">
        <f>Z62*D62</f>
        <v>171.6</v>
      </c>
      <c r="K62" s="66">
        <f>AA63*D62</f>
        <v>0</v>
      </c>
      <c r="L62" s="66">
        <f>AB62*D62</f>
        <v>8.8000000000000007</v>
      </c>
      <c r="M62" s="66">
        <f>AC62*D62</f>
        <v>13.200000000000001</v>
      </c>
      <c r="N62" s="66">
        <f>AD62*D62</f>
        <v>34</v>
      </c>
      <c r="O62" s="66">
        <f>AE62*D62</f>
        <v>0.8</v>
      </c>
      <c r="P62" s="66">
        <f>AF62*D62</f>
        <v>0</v>
      </c>
      <c r="Q62" s="66">
        <f>AG62*D62</f>
        <v>0</v>
      </c>
      <c r="R62" s="56">
        <f>AH63*D62</f>
        <v>0</v>
      </c>
      <c r="S62" s="56">
        <f>AI62*D62</f>
        <v>0.02</v>
      </c>
      <c r="T62" s="56">
        <f>AJ62*D62</f>
        <v>0.628</v>
      </c>
      <c r="U62" s="13">
        <f>AK62*D62</f>
        <v>0</v>
      </c>
      <c r="V62" s="13">
        <f>AL62*D62</f>
        <v>104.8</v>
      </c>
      <c r="W62" s="10">
        <v>77</v>
      </c>
      <c r="X62" s="10">
        <v>30</v>
      </c>
      <c r="Y62" s="10">
        <v>498</v>
      </c>
      <c r="Z62" s="10">
        <v>4290</v>
      </c>
      <c r="AA62" s="10">
        <v>1310</v>
      </c>
      <c r="AB62" s="10">
        <v>220</v>
      </c>
      <c r="AC62" s="10">
        <v>330</v>
      </c>
      <c r="AD62" s="10">
        <v>850</v>
      </c>
      <c r="AE62" s="10">
        <v>20</v>
      </c>
      <c r="AF62" s="10">
        <v>0</v>
      </c>
      <c r="AG62" s="10">
        <v>0</v>
      </c>
      <c r="AH62" s="10">
        <v>1.6</v>
      </c>
      <c r="AI62" s="10">
        <v>0.5</v>
      </c>
      <c r="AJ62" s="10">
        <v>15.7</v>
      </c>
      <c r="AK62" s="10">
        <v>0</v>
      </c>
      <c r="AL62" s="10">
        <v>2620</v>
      </c>
    </row>
    <row r="63" spans="1:38" ht="18.75" x14ac:dyDescent="0.3">
      <c r="A63" s="64"/>
      <c r="B63" s="94"/>
      <c r="C63" s="56"/>
      <c r="D63" s="66"/>
      <c r="E63" s="67"/>
      <c r="F63" s="72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56"/>
      <c r="S63" s="56"/>
      <c r="T63" s="56"/>
      <c r="U63" s="13"/>
      <c r="V63" s="13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</row>
    <row r="64" spans="1:38" ht="18.75" x14ac:dyDescent="0.3">
      <c r="A64" s="64"/>
      <c r="B64" s="94"/>
      <c r="C64" s="56" t="s">
        <v>30</v>
      </c>
      <c r="D64" s="66"/>
      <c r="E64" s="66"/>
      <c r="F64" s="95">
        <f t="shared" ref="F64:V64" si="39">SUM(F61:F63)</f>
        <v>2.8776000000000002</v>
      </c>
      <c r="G64" s="82">
        <f t="shared" si="39"/>
        <v>3.08</v>
      </c>
      <c r="H64" s="82">
        <f t="shared" si="39"/>
        <v>1.2</v>
      </c>
      <c r="I64" s="82">
        <f t="shared" si="39"/>
        <v>19.920000000000002</v>
      </c>
      <c r="J64" s="82">
        <f t="shared" si="39"/>
        <v>171.6</v>
      </c>
      <c r="K64" s="82">
        <f t="shared" si="39"/>
        <v>0</v>
      </c>
      <c r="L64" s="82">
        <f t="shared" si="39"/>
        <v>8.8000000000000007</v>
      </c>
      <c r="M64" s="82">
        <f t="shared" si="39"/>
        <v>13.200000000000001</v>
      </c>
      <c r="N64" s="82">
        <f t="shared" si="39"/>
        <v>34</v>
      </c>
      <c r="O64" s="82">
        <f t="shared" si="39"/>
        <v>0.8</v>
      </c>
      <c r="P64" s="82">
        <f t="shared" si="39"/>
        <v>0</v>
      </c>
      <c r="Q64" s="82">
        <f t="shared" si="39"/>
        <v>0</v>
      </c>
      <c r="R64" s="64">
        <f t="shared" si="39"/>
        <v>0</v>
      </c>
      <c r="S64" s="64">
        <f t="shared" si="39"/>
        <v>0.02</v>
      </c>
      <c r="T64" s="64">
        <f t="shared" si="39"/>
        <v>0.628</v>
      </c>
      <c r="U64" s="11">
        <f t="shared" si="39"/>
        <v>0</v>
      </c>
      <c r="V64" s="11">
        <f t="shared" si="39"/>
        <v>104.8</v>
      </c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ht="18.75" x14ac:dyDescent="0.3">
      <c r="A65" s="83"/>
      <c r="B65" s="102" t="s">
        <v>77</v>
      </c>
      <c r="C65" s="75" t="s">
        <v>60</v>
      </c>
      <c r="D65" s="66">
        <v>0.1</v>
      </c>
      <c r="E65" s="67">
        <v>59.08</v>
      </c>
      <c r="F65" s="72">
        <f>D65*E65</f>
        <v>5.9080000000000004</v>
      </c>
      <c r="G65" s="66">
        <f>W65*D65</f>
        <v>2.8000000000000003</v>
      </c>
      <c r="H65" s="66">
        <f>X65*D65</f>
        <v>3.2</v>
      </c>
      <c r="I65" s="66">
        <f>Y65*D65</f>
        <v>4.7</v>
      </c>
      <c r="J65" s="66">
        <f>Z65*D65</f>
        <v>50</v>
      </c>
      <c r="K65" s="66">
        <f>AA65*D65</f>
        <v>146</v>
      </c>
      <c r="L65" s="66">
        <f>AB65*D65</f>
        <v>120</v>
      </c>
      <c r="M65" s="66">
        <f>AC65*D65</f>
        <v>14</v>
      </c>
      <c r="N65" s="66">
        <f>AD65*D65</f>
        <v>90</v>
      </c>
      <c r="O65" s="66">
        <f>AE65*D65</f>
        <v>0.06</v>
      </c>
      <c r="P65" s="66">
        <f>AF65*D65</f>
        <v>2.0000000000000004E-2</v>
      </c>
      <c r="Q65" s="66">
        <f>AG65*D65</f>
        <v>1.0000000000000002E-2</v>
      </c>
      <c r="R65" s="56">
        <f>AH65*D65</f>
        <v>4.0000000000000008E-2</v>
      </c>
      <c r="S65" s="56">
        <f>AI65*D65</f>
        <v>0.15000000000000002</v>
      </c>
      <c r="T65" s="56">
        <f>AJ65*D65</f>
        <v>0.1</v>
      </c>
      <c r="U65" s="13">
        <f>AK65*D65</f>
        <v>1.3</v>
      </c>
      <c r="V65" s="13">
        <f>AL65*D65</f>
        <v>58</v>
      </c>
      <c r="W65" s="10">
        <v>28</v>
      </c>
      <c r="X65" s="10">
        <v>32</v>
      </c>
      <c r="Y65" s="10">
        <v>47</v>
      </c>
      <c r="Z65" s="10">
        <v>500</v>
      </c>
      <c r="AA65" s="10">
        <v>1460</v>
      </c>
      <c r="AB65" s="10">
        <v>1200</v>
      </c>
      <c r="AC65" s="10">
        <v>140</v>
      </c>
      <c r="AD65" s="10">
        <v>900</v>
      </c>
      <c r="AE65" s="10">
        <v>0.6</v>
      </c>
      <c r="AF65" s="10">
        <v>0.2</v>
      </c>
      <c r="AG65" s="10">
        <v>0.1</v>
      </c>
      <c r="AH65" s="10">
        <v>0.4</v>
      </c>
      <c r="AI65" s="10">
        <v>1.5</v>
      </c>
      <c r="AJ65" s="10">
        <v>1</v>
      </c>
      <c r="AK65" s="10">
        <v>13</v>
      </c>
      <c r="AL65" s="10">
        <v>580</v>
      </c>
    </row>
    <row r="66" spans="1:38" ht="18.75" x14ac:dyDescent="0.3">
      <c r="A66" s="83"/>
      <c r="B66" s="105">
        <v>200</v>
      </c>
      <c r="C66" s="75" t="s">
        <v>15</v>
      </c>
      <c r="D66" s="66">
        <v>0.02</v>
      </c>
      <c r="E66" s="67">
        <v>45.83</v>
      </c>
      <c r="F66" s="72">
        <f>D66*E66</f>
        <v>0.91659999999999997</v>
      </c>
      <c r="G66" s="66">
        <f>W66*D66</f>
        <v>0</v>
      </c>
      <c r="H66" s="66">
        <f>X66*D66</f>
        <v>0</v>
      </c>
      <c r="I66" s="66">
        <f>Y66*D66</f>
        <v>19.96</v>
      </c>
      <c r="J66" s="66">
        <f>Z66*D66</f>
        <v>0.2</v>
      </c>
      <c r="K66" s="66">
        <f>AA66*D66</f>
        <v>0.6</v>
      </c>
      <c r="L66" s="66">
        <f>AB66*D66</f>
        <v>0.4</v>
      </c>
      <c r="M66" s="66">
        <f>AC66*D66</f>
        <v>0</v>
      </c>
      <c r="N66" s="66">
        <f>AD66*D66</f>
        <v>0</v>
      </c>
      <c r="O66" s="66">
        <f>AE66*D66</f>
        <v>0.06</v>
      </c>
      <c r="P66" s="66">
        <f>AF66*D66</f>
        <v>0</v>
      </c>
      <c r="Q66" s="66">
        <f>AG66*D66</f>
        <v>0</v>
      </c>
      <c r="R66" s="56">
        <f>AH66*D66</f>
        <v>0</v>
      </c>
      <c r="S66" s="56">
        <f>AI66*D66</f>
        <v>0</v>
      </c>
      <c r="T66" s="56">
        <f>AJ66*D66</f>
        <v>0</v>
      </c>
      <c r="U66" s="13">
        <f>AK66*D66</f>
        <v>0</v>
      </c>
      <c r="V66" s="13">
        <f>AL66*D66</f>
        <v>75.8</v>
      </c>
      <c r="W66" s="10">
        <v>0</v>
      </c>
      <c r="X66" s="10">
        <v>0</v>
      </c>
      <c r="Y66" s="10">
        <v>998</v>
      </c>
      <c r="Z66" s="10">
        <v>10</v>
      </c>
      <c r="AA66" s="10">
        <v>30</v>
      </c>
      <c r="AB66" s="10">
        <v>20</v>
      </c>
      <c r="AC66" s="10">
        <v>0</v>
      </c>
      <c r="AD66" s="10">
        <v>0</v>
      </c>
      <c r="AE66" s="10">
        <v>3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3790</v>
      </c>
    </row>
    <row r="67" spans="1:38" ht="18.75" x14ac:dyDescent="0.3">
      <c r="A67" s="83"/>
      <c r="B67" s="105"/>
      <c r="C67" s="75" t="s">
        <v>78</v>
      </c>
      <c r="D67" s="66">
        <v>4.0000000000000001E-3</v>
      </c>
      <c r="E67" s="67">
        <v>281.10000000000002</v>
      </c>
      <c r="F67" s="72">
        <f>D67*E67</f>
        <v>1.1244000000000001</v>
      </c>
      <c r="G67" s="66">
        <f>W67*D67</f>
        <v>0.96799999999999997</v>
      </c>
      <c r="H67" s="66">
        <f>X67*D67</f>
        <v>0.70000000000000007</v>
      </c>
      <c r="I67" s="66">
        <f>Y67*D67</f>
        <v>1.1160000000000001</v>
      </c>
      <c r="J67" s="66">
        <f>Z67*D67</f>
        <v>0.4</v>
      </c>
      <c r="K67" s="66">
        <f>AA67*D67</f>
        <v>27.560000000000002</v>
      </c>
      <c r="L67" s="66">
        <f>AB67*D67</f>
        <v>2.2000000000000002</v>
      </c>
      <c r="M67" s="66">
        <f>AC67*D67</f>
        <v>7.6400000000000006</v>
      </c>
      <c r="N67" s="66">
        <f>AD67*D67</f>
        <v>26.2</v>
      </c>
      <c r="O67" s="66">
        <f>AE67*D67</f>
        <v>0.59199999999999997</v>
      </c>
      <c r="P67" s="66">
        <f>AF67*D67</f>
        <v>8.0000000000000004E-4</v>
      </c>
      <c r="Q67" s="66">
        <f>AG67*D67</f>
        <v>8.0000000000000004E-4</v>
      </c>
      <c r="R67" s="56">
        <f>AH67*D67</f>
        <v>4.0000000000000001E-3</v>
      </c>
      <c r="S67" s="56">
        <f>AI67*D67</f>
        <v>1.2E-2</v>
      </c>
      <c r="T67" s="56">
        <f>AJ67*D67</f>
        <v>7.2000000000000008E-2</v>
      </c>
      <c r="U67" s="13">
        <f>AK67*D67</f>
        <v>0</v>
      </c>
      <c r="V67" s="13">
        <f>AL67*D67</f>
        <v>15.200000000000001</v>
      </c>
      <c r="W67" s="10">
        <v>242</v>
      </c>
      <c r="X67" s="10">
        <v>175</v>
      </c>
      <c r="Y67" s="10">
        <v>279</v>
      </c>
      <c r="Z67" s="10">
        <v>100</v>
      </c>
      <c r="AA67" s="10">
        <v>6890</v>
      </c>
      <c r="AB67" s="10">
        <v>550</v>
      </c>
      <c r="AC67" s="10">
        <v>1910</v>
      </c>
      <c r="AD67" s="10">
        <v>6550</v>
      </c>
      <c r="AE67" s="10">
        <v>148</v>
      </c>
      <c r="AF67" s="10">
        <v>0.2</v>
      </c>
      <c r="AG67" s="10">
        <v>0.2</v>
      </c>
      <c r="AH67" s="10">
        <v>1</v>
      </c>
      <c r="AI67" s="10">
        <v>3</v>
      </c>
      <c r="AJ67" s="10">
        <v>18</v>
      </c>
      <c r="AK67" s="10">
        <v>0</v>
      </c>
      <c r="AL67" s="10">
        <v>3800</v>
      </c>
    </row>
    <row r="68" spans="1:38" ht="18.75" x14ac:dyDescent="0.3">
      <c r="A68" s="96"/>
      <c r="B68" s="105"/>
      <c r="C68" s="75" t="s">
        <v>16</v>
      </c>
      <c r="D68" s="66"/>
      <c r="E68" s="67"/>
      <c r="F68" s="81">
        <f t="shared" ref="F68:V68" si="40">SUM(F65:F67)</f>
        <v>7.9489999999999998</v>
      </c>
      <c r="G68" s="82">
        <f t="shared" si="40"/>
        <v>3.7680000000000002</v>
      </c>
      <c r="H68" s="82">
        <f t="shared" si="40"/>
        <v>3.9000000000000004</v>
      </c>
      <c r="I68" s="82">
        <f t="shared" si="40"/>
        <v>25.776</v>
      </c>
      <c r="J68" s="82">
        <f t="shared" si="40"/>
        <v>50.6</v>
      </c>
      <c r="K68" s="82">
        <f t="shared" si="40"/>
        <v>174.16</v>
      </c>
      <c r="L68" s="82">
        <f t="shared" si="40"/>
        <v>122.60000000000001</v>
      </c>
      <c r="M68" s="82">
        <f t="shared" si="40"/>
        <v>21.64</v>
      </c>
      <c r="N68" s="82">
        <f t="shared" si="40"/>
        <v>116.2</v>
      </c>
      <c r="O68" s="82">
        <f t="shared" si="40"/>
        <v>0.71199999999999997</v>
      </c>
      <c r="P68" s="82">
        <f t="shared" si="40"/>
        <v>2.0800000000000003E-2</v>
      </c>
      <c r="Q68" s="82">
        <f t="shared" si="40"/>
        <v>1.0800000000000002E-2</v>
      </c>
      <c r="R68" s="64">
        <f t="shared" si="40"/>
        <v>4.4000000000000011E-2</v>
      </c>
      <c r="S68" s="64">
        <f t="shared" si="40"/>
        <v>0.16200000000000003</v>
      </c>
      <c r="T68" s="64">
        <f t="shared" si="40"/>
        <v>0.17200000000000001</v>
      </c>
      <c r="U68" s="11">
        <f t="shared" si="40"/>
        <v>1.3</v>
      </c>
      <c r="V68" s="11">
        <f t="shared" si="40"/>
        <v>149</v>
      </c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38" s="26" customFormat="1" ht="18.75" x14ac:dyDescent="0.3">
      <c r="A69" s="98"/>
      <c r="B69" s="201" t="s">
        <v>109</v>
      </c>
      <c r="C69" s="202"/>
      <c r="D69" s="99"/>
      <c r="E69" s="99"/>
      <c r="F69" s="100">
        <f t="shared" ref="F69:V69" si="41">F60+F64+F68</f>
        <v>19.807400000000001</v>
      </c>
      <c r="G69" s="101">
        <f t="shared" si="41"/>
        <v>11.733000000000001</v>
      </c>
      <c r="H69" s="101">
        <f t="shared" si="41"/>
        <v>12.625</v>
      </c>
      <c r="I69" s="101">
        <f t="shared" si="41"/>
        <v>68.965999999999994</v>
      </c>
      <c r="J69" s="101">
        <f t="shared" si="41"/>
        <v>273.2</v>
      </c>
      <c r="K69" s="101">
        <f t="shared" si="41"/>
        <v>347.06</v>
      </c>
      <c r="L69" s="101">
        <f t="shared" si="41"/>
        <v>256.10000000000002</v>
      </c>
      <c r="M69" s="101">
        <f t="shared" si="41"/>
        <v>52.46</v>
      </c>
      <c r="N69" s="101">
        <f t="shared" si="41"/>
        <v>258.14999999999998</v>
      </c>
      <c r="O69" s="101">
        <f t="shared" si="41"/>
        <v>1.7969999999999999</v>
      </c>
      <c r="P69" s="101">
        <f t="shared" si="41"/>
        <v>5.9800000000000006E-2</v>
      </c>
      <c r="Q69" s="101">
        <f t="shared" si="41"/>
        <v>5.0300000000000011E-2</v>
      </c>
      <c r="R69" s="98">
        <f t="shared" si="41"/>
        <v>0.11200000000000002</v>
      </c>
      <c r="S69" s="98">
        <f t="shared" si="41"/>
        <v>0.34500000000000008</v>
      </c>
      <c r="T69" s="98">
        <f t="shared" si="41"/>
        <v>1.1425000000000001</v>
      </c>
      <c r="U69" s="28">
        <f t="shared" si="41"/>
        <v>2.6</v>
      </c>
      <c r="V69" s="28">
        <f t="shared" si="41"/>
        <v>433.75</v>
      </c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</row>
    <row r="70" spans="1:38" ht="18.75" x14ac:dyDescent="0.3">
      <c r="A70" s="64"/>
      <c r="B70" s="219" t="s">
        <v>20</v>
      </c>
      <c r="C70" s="220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56"/>
      <c r="S70" s="56"/>
      <c r="T70" s="56"/>
      <c r="U70" s="13"/>
      <c r="V70" s="13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1:38" s="48" customFormat="1" ht="37.5" x14ac:dyDescent="0.3">
      <c r="A71" s="83"/>
      <c r="B71" s="166" t="s">
        <v>61</v>
      </c>
      <c r="C71" s="71" t="s">
        <v>90</v>
      </c>
      <c r="D71" s="68">
        <v>0.01</v>
      </c>
      <c r="E71" s="67">
        <v>265.35000000000002</v>
      </c>
      <c r="F71" s="72">
        <f t="shared" ref="F71:F78" si="42">D71*E71</f>
        <v>2.6535000000000002</v>
      </c>
      <c r="G71" s="68">
        <f t="shared" ref="G71:G78" si="43">W71*D71</f>
        <v>1.86</v>
      </c>
      <c r="H71" s="68">
        <f t="shared" ref="H71:H78" si="44">X71*D71</f>
        <v>1.6</v>
      </c>
      <c r="I71" s="68">
        <f t="shared" ref="I71:I78" si="45">Y71*D71</f>
        <v>0</v>
      </c>
      <c r="J71" s="68">
        <f t="shared" ref="J71:J78" si="46">Z71*D71</f>
        <v>6.5</v>
      </c>
      <c r="K71" s="68">
        <f t="shared" ref="K71:K78" si="47">AA72*D71</f>
        <v>29</v>
      </c>
      <c r="L71" s="68">
        <f t="shared" ref="L71:L78" si="48">AB71*D71</f>
        <v>0.9</v>
      </c>
      <c r="M71" s="68">
        <f t="shared" ref="M71:M78" si="49">AC71*D71</f>
        <v>2.2000000000000002</v>
      </c>
      <c r="N71" s="68">
        <f t="shared" ref="N71:N78" si="50">AD71*D71</f>
        <v>18.8</v>
      </c>
      <c r="O71" s="68">
        <f t="shared" ref="O71:O78" si="51">AE71*D71</f>
        <v>0.27</v>
      </c>
      <c r="P71" s="68">
        <f t="shared" ref="P71:P78" si="52">AF71*D71</f>
        <v>0</v>
      </c>
      <c r="Q71" s="68">
        <f t="shared" ref="Q71:Q78" si="53">AG71*D71</f>
        <v>0</v>
      </c>
      <c r="R71" s="56">
        <f t="shared" ref="R71:R78" si="54">AH72*D71</f>
        <v>6.0000000000000001E-3</v>
      </c>
      <c r="S71" s="56">
        <f t="shared" ref="S71:S78" si="55">AI71*D71</f>
        <v>1.4999999999999999E-2</v>
      </c>
      <c r="T71" s="56">
        <f t="shared" ref="T71:T78" si="56">AJ71*D71</f>
        <v>0.47000000000000003</v>
      </c>
      <c r="U71" s="51">
        <f t="shared" ref="U71:U78" si="57">AK71*D71</f>
        <v>0</v>
      </c>
      <c r="V71" s="51">
        <f t="shared" ref="V71:V78" si="58">AL71*D71</f>
        <v>21.8</v>
      </c>
      <c r="W71" s="49">
        <v>186</v>
      </c>
      <c r="X71" s="49">
        <v>160</v>
      </c>
      <c r="Y71" s="49">
        <v>0</v>
      </c>
      <c r="Z71" s="49">
        <v>650</v>
      </c>
      <c r="AA71" s="49">
        <v>3250</v>
      </c>
      <c r="AB71" s="49">
        <v>90</v>
      </c>
      <c r="AC71" s="49">
        <v>220</v>
      </c>
      <c r="AD71" s="49">
        <v>1880</v>
      </c>
      <c r="AE71" s="49">
        <v>27</v>
      </c>
      <c r="AF71" s="49">
        <v>0</v>
      </c>
      <c r="AG71" s="49">
        <v>0</v>
      </c>
      <c r="AH71" s="49">
        <v>0.6</v>
      </c>
      <c r="AI71" s="49">
        <v>1.5</v>
      </c>
      <c r="AJ71" s="49">
        <v>47</v>
      </c>
      <c r="AK71" s="49">
        <v>0</v>
      </c>
      <c r="AL71" s="49">
        <v>2180</v>
      </c>
    </row>
    <row r="72" spans="1:38" s="48" customFormat="1" ht="18.75" x14ac:dyDescent="0.3">
      <c r="A72" s="83"/>
      <c r="B72" s="105"/>
      <c r="C72" s="75" t="s">
        <v>118</v>
      </c>
      <c r="D72" s="68">
        <v>3.0000000000000001E-3</v>
      </c>
      <c r="E72" s="67">
        <v>104.32</v>
      </c>
      <c r="F72" s="72">
        <f t="shared" si="42"/>
        <v>0.31295999999999996</v>
      </c>
      <c r="G72" s="68">
        <f t="shared" si="43"/>
        <v>3.3000000000000002E-2</v>
      </c>
      <c r="H72" s="68">
        <f t="shared" si="44"/>
        <v>6.0000000000000001E-3</v>
      </c>
      <c r="I72" s="68">
        <f t="shared" si="45"/>
        <v>0.114</v>
      </c>
      <c r="J72" s="68">
        <f t="shared" si="46"/>
        <v>1.2</v>
      </c>
      <c r="K72" s="68">
        <f t="shared" si="47"/>
        <v>5.55</v>
      </c>
      <c r="L72" s="68">
        <f t="shared" si="48"/>
        <v>0.42</v>
      </c>
      <c r="M72" s="68">
        <f t="shared" si="49"/>
        <v>0.6</v>
      </c>
      <c r="N72" s="68">
        <f t="shared" si="50"/>
        <v>0.78</v>
      </c>
      <c r="O72" s="68">
        <f t="shared" si="51"/>
        <v>2.7E-2</v>
      </c>
      <c r="P72" s="68">
        <f t="shared" si="52"/>
        <v>3.6000000000000004E-2</v>
      </c>
      <c r="Q72" s="68">
        <f t="shared" si="53"/>
        <v>0</v>
      </c>
      <c r="R72" s="56">
        <f t="shared" si="54"/>
        <v>8.9999999999999998E-4</v>
      </c>
      <c r="S72" s="56">
        <f t="shared" si="55"/>
        <v>1.2000000000000001E-3</v>
      </c>
      <c r="T72" s="56">
        <f t="shared" si="56"/>
        <v>1.5900000000000001E-2</v>
      </c>
      <c r="U72" s="51">
        <f t="shared" si="57"/>
        <v>0.75</v>
      </c>
      <c r="V72" s="51">
        <f t="shared" si="58"/>
        <v>0.69000000000000006</v>
      </c>
      <c r="W72" s="49">
        <v>11</v>
      </c>
      <c r="X72" s="49">
        <v>2</v>
      </c>
      <c r="Y72" s="49">
        <v>38</v>
      </c>
      <c r="Z72" s="49">
        <v>400</v>
      </c>
      <c r="AA72" s="49">
        <v>2900</v>
      </c>
      <c r="AB72" s="49">
        <v>140</v>
      </c>
      <c r="AC72" s="49">
        <v>200</v>
      </c>
      <c r="AD72" s="49">
        <v>260</v>
      </c>
      <c r="AE72" s="49">
        <v>9</v>
      </c>
      <c r="AF72" s="49">
        <v>12</v>
      </c>
      <c r="AG72" s="49">
        <v>0</v>
      </c>
      <c r="AH72" s="49">
        <v>0.6</v>
      </c>
      <c r="AI72" s="49">
        <v>0.4</v>
      </c>
      <c r="AJ72" s="49">
        <v>5.3</v>
      </c>
      <c r="AK72" s="49">
        <v>250</v>
      </c>
      <c r="AL72" s="49">
        <v>230</v>
      </c>
    </row>
    <row r="73" spans="1:38" s="48" customFormat="1" ht="18.75" x14ac:dyDescent="0.3">
      <c r="A73" s="83"/>
      <c r="B73" s="105">
        <v>250</v>
      </c>
      <c r="C73" s="75" t="s">
        <v>34</v>
      </c>
      <c r="D73" s="68">
        <v>6.2E-2</v>
      </c>
      <c r="E73" s="67">
        <v>25</v>
      </c>
      <c r="F73" s="72">
        <f t="shared" si="42"/>
        <v>1.55</v>
      </c>
      <c r="G73" s="68">
        <f t="shared" si="43"/>
        <v>1.1160000000000001</v>
      </c>
      <c r="H73" s="68">
        <f t="shared" si="44"/>
        <v>6.2E-2</v>
      </c>
      <c r="I73" s="68">
        <f t="shared" si="45"/>
        <v>2.9140000000000001</v>
      </c>
      <c r="J73" s="68">
        <f t="shared" si="46"/>
        <v>8.06</v>
      </c>
      <c r="K73" s="68">
        <f t="shared" si="47"/>
        <v>0</v>
      </c>
      <c r="L73" s="68">
        <f t="shared" si="48"/>
        <v>29.759999999999998</v>
      </c>
      <c r="M73" s="68">
        <f t="shared" si="49"/>
        <v>9.92</v>
      </c>
      <c r="N73" s="68">
        <f t="shared" si="50"/>
        <v>19.22</v>
      </c>
      <c r="O73" s="68">
        <f t="shared" si="51"/>
        <v>0.372</v>
      </c>
      <c r="P73" s="68">
        <f t="shared" si="52"/>
        <v>1.2400000000000001E-2</v>
      </c>
      <c r="Q73" s="68">
        <f t="shared" si="53"/>
        <v>0</v>
      </c>
      <c r="R73" s="56">
        <f t="shared" si="54"/>
        <v>0</v>
      </c>
      <c r="S73" s="56">
        <f t="shared" si="55"/>
        <v>2.4800000000000003E-2</v>
      </c>
      <c r="T73" s="56">
        <f t="shared" si="56"/>
        <v>0.45880000000000004</v>
      </c>
      <c r="U73" s="51">
        <f t="shared" si="57"/>
        <v>27.9</v>
      </c>
      <c r="V73" s="51">
        <f t="shared" si="58"/>
        <v>16.739999999999998</v>
      </c>
      <c r="W73" s="49">
        <v>18</v>
      </c>
      <c r="X73" s="49">
        <v>1</v>
      </c>
      <c r="Y73" s="49">
        <v>47</v>
      </c>
      <c r="Z73" s="49">
        <v>130</v>
      </c>
      <c r="AA73" s="49">
        <v>1850</v>
      </c>
      <c r="AB73" s="49">
        <v>480</v>
      </c>
      <c r="AC73" s="49">
        <v>160</v>
      </c>
      <c r="AD73" s="49">
        <v>310</v>
      </c>
      <c r="AE73" s="49">
        <v>6</v>
      </c>
      <c r="AF73" s="49">
        <v>0.2</v>
      </c>
      <c r="AG73" s="49">
        <v>0</v>
      </c>
      <c r="AH73" s="49">
        <v>0.3</v>
      </c>
      <c r="AI73" s="49">
        <v>0.4</v>
      </c>
      <c r="AJ73" s="49">
        <v>7.4</v>
      </c>
      <c r="AK73" s="49">
        <v>450</v>
      </c>
      <c r="AL73" s="49">
        <v>270</v>
      </c>
    </row>
    <row r="74" spans="1:38" s="48" customFormat="1" ht="56.25" x14ac:dyDescent="0.3">
      <c r="A74" s="83"/>
      <c r="B74" s="105"/>
      <c r="C74" s="71" t="s">
        <v>23</v>
      </c>
      <c r="D74" s="68">
        <v>5.0000000000000001E-3</v>
      </c>
      <c r="E74" s="67">
        <v>91.9</v>
      </c>
      <c r="F74" s="72">
        <f t="shared" si="42"/>
        <v>0.45950000000000002</v>
      </c>
      <c r="G74" s="68">
        <f t="shared" si="43"/>
        <v>0</v>
      </c>
      <c r="H74" s="68">
        <f t="shared" si="44"/>
        <v>4.9950000000000001</v>
      </c>
      <c r="I74" s="68">
        <f t="shared" si="45"/>
        <v>0</v>
      </c>
      <c r="J74" s="68">
        <f t="shared" si="46"/>
        <v>0</v>
      </c>
      <c r="K74" s="68">
        <f t="shared" si="47"/>
        <v>28.400000000000002</v>
      </c>
      <c r="L74" s="68">
        <f t="shared" si="48"/>
        <v>0</v>
      </c>
      <c r="M74" s="68">
        <f t="shared" si="49"/>
        <v>0</v>
      </c>
      <c r="N74" s="68">
        <f t="shared" si="50"/>
        <v>0</v>
      </c>
      <c r="O74" s="68">
        <f t="shared" si="51"/>
        <v>0</v>
      </c>
      <c r="P74" s="68">
        <f t="shared" si="52"/>
        <v>0</v>
      </c>
      <c r="Q74" s="68">
        <f t="shared" si="53"/>
        <v>0</v>
      </c>
      <c r="R74" s="56">
        <f t="shared" si="54"/>
        <v>6.0000000000000001E-3</v>
      </c>
      <c r="S74" s="56">
        <f t="shared" si="55"/>
        <v>0</v>
      </c>
      <c r="T74" s="56">
        <f t="shared" si="56"/>
        <v>0</v>
      </c>
      <c r="U74" s="51">
        <f t="shared" si="57"/>
        <v>0</v>
      </c>
      <c r="V74" s="51">
        <f t="shared" si="58"/>
        <v>44.95</v>
      </c>
      <c r="W74" s="49">
        <v>0</v>
      </c>
      <c r="X74" s="49">
        <v>999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  <c r="AD74" s="49">
        <v>0</v>
      </c>
      <c r="AE74" s="49">
        <v>0</v>
      </c>
      <c r="AF74" s="49">
        <v>0</v>
      </c>
      <c r="AG74" s="49">
        <v>0</v>
      </c>
      <c r="AH74" s="49">
        <v>0</v>
      </c>
      <c r="AI74" s="49">
        <v>0</v>
      </c>
      <c r="AJ74" s="49">
        <v>0</v>
      </c>
      <c r="AK74" s="49">
        <v>0</v>
      </c>
      <c r="AL74" s="49">
        <v>8990</v>
      </c>
    </row>
    <row r="75" spans="1:38" s="48" customFormat="1" ht="18.75" x14ac:dyDescent="0.3">
      <c r="A75" s="83"/>
      <c r="B75" s="105"/>
      <c r="C75" s="75" t="s">
        <v>28</v>
      </c>
      <c r="D75" s="68">
        <v>0.04</v>
      </c>
      <c r="E75" s="67">
        <v>18</v>
      </c>
      <c r="F75" s="72">
        <f t="shared" si="42"/>
        <v>0.72</v>
      </c>
      <c r="G75" s="68">
        <f t="shared" si="43"/>
        <v>0.8</v>
      </c>
      <c r="H75" s="68">
        <f t="shared" si="44"/>
        <v>0.16</v>
      </c>
      <c r="I75" s="68">
        <f t="shared" si="45"/>
        <v>6.5200000000000005</v>
      </c>
      <c r="J75" s="68">
        <f t="shared" si="46"/>
        <v>11.200000000000001</v>
      </c>
      <c r="K75" s="68">
        <f t="shared" si="47"/>
        <v>70</v>
      </c>
      <c r="L75" s="68">
        <f t="shared" si="48"/>
        <v>4</v>
      </c>
      <c r="M75" s="68">
        <f t="shared" si="49"/>
        <v>9.2000000000000011</v>
      </c>
      <c r="N75" s="68">
        <f t="shared" si="50"/>
        <v>23.2</v>
      </c>
      <c r="O75" s="68">
        <f t="shared" si="51"/>
        <v>0.36</v>
      </c>
      <c r="P75" s="68">
        <f t="shared" si="52"/>
        <v>8.0000000000000002E-3</v>
      </c>
      <c r="Q75" s="68">
        <f t="shared" si="53"/>
        <v>0</v>
      </c>
      <c r="R75" s="56">
        <f t="shared" si="54"/>
        <v>0.02</v>
      </c>
      <c r="S75" s="56">
        <f t="shared" si="55"/>
        <v>2.7999999999999997E-2</v>
      </c>
      <c r="T75" s="56">
        <f t="shared" si="56"/>
        <v>0.52</v>
      </c>
      <c r="U75" s="51">
        <f t="shared" si="57"/>
        <v>8</v>
      </c>
      <c r="V75" s="51">
        <f t="shared" si="58"/>
        <v>32</v>
      </c>
      <c r="W75" s="49">
        <v>20</v>
      </c>
      <c r="X75" s="49">
        <v>4</v>
      </c>
      <c r="Y75" s="49">
        <v>163</v>
      </c>
      <c r="Z75" s="49">
        <v>280</v>
      </c>
      <c r="AA75" s="49">
        <v>5680</v>
      </c>
      <c r="AB75" s="49">
        <v>100</v>
      </c>
      <c r="AC75" s="49">
        <v>230</v>
      </c>
      <c r="AD75" s="49">
        <v>580</v>
      </c>
      <c r="AE75" s="49">
        <v>9</v>
      </c>
      <c r="AF75" s="49">
        <v>0.2</v>
      </c>
      <c r="AG75" s="49">
        <v>0</v>
      </c>
      <c r="AH75" s="49">
        <v>1.2</v>
      </c>
      <c r="AI75" s="49">
        <v>0.7</v>
      </c>
      <c r="AJ75" s="49">
        <v>13</v>
      </c>
      <c r="AK75" s="49">
        <v>200</v>
      </c>
      <c r="AL75" s="49">
        <v>800</v>
      </c>
    </row>
    <row r="76" spans="1:38" s="48" customFormat="1" ht="18.75" x14ac:dyDescent="0.3">
      <c r="A76" s="83"/>
      <c r="B76" s="105"/>
      <c r="C76" s="75" t="s">
        <v>25</v>
      </c>
      <c r="D76" s="68">
        <v>1.2E-2</v>
      </c>
      <c r="E76" s="67">
        <v>17</v>
      </c>
      <c r="F76" s="72">
        <f t="shared" si="42"/>
        <v>0.20400000000000001</v>
      </c>
      <c r="G76" s="68">
        <f t="shared" si="43"/>
        <v>0.16800000000000001</v>
      </c>
      <c r="H76" s="68">
        <f t="shared" si="44"/>
        <v>0</v>
      </c>
      <c r="I76" s="68">
        <f t="shared" si="45"/>
        <v>1.0920000000000001</v>
      </c>
      <c r="J76" s="68">
        <f t="shared" si="46"/>
        <v>2.16</v>
      </c>
      <c r="K76" s="68">
        <f t="shared" si="47"/>
        <v>24</v>
      </c>
      <c r="L76" s="68">
        <f t="shared" si="48"/>
        <v>3.72</v>
      </c>
      <c r="M76" s="68">
        <f t="shared" si="49"/>
        <v>1.68</v>
      </c>
      <c r="N76" s="68">
        <f t="shared" si="50"/>
        <v>6.96</v>
      </c>
      <c r="O76" s="68">
        <f t="shared" si="51"/>
        <v>9.6000000000000002E-2</v>
      </c>
      <c r="P76" s="68">
        <f t="shared" si="52"/>
        <v>0</v>
      </c>
      <c r="Q76" s="68">
        <f t="shared" si="53"/>
        <v>0</v>
      </c>
      <c r="R76" s="56">
        <f t="shared" si="54"/>
        <v>7.1999999999999998E-3</v>
      </c>
      <c r="S76" s="56">
        <f t="shared" si="55"/>
        <v>2.4000000000000002E-3</v>
      </c>
      <c r="T76" s="56">
        <f t="shared" si="56"/>
        <v>2.4E-2</v>
      </c>
      <c r="U76" s="51">
        <f t="shared" si="57"/>
        <v>1.2</v>
      </c>
      <c r="V76" s="51">
        <f t="shared" si="58"/>
        <v>4.92</v>
      </c>
      <c r="W76" s="49">
        <v>14</v>
      </c>
      <c r="X76" s="49">
        <v>0</v>
      </c>
      <c r="Y76" s="49">
        <v>91</v>
      </c>
      <c r="Z76" s="49">
        <v>180</v>
      </c>
      <c r="AA76" s="49">
        <v>1750</v>
      </c>
      <c r="AB76" s="49">
        <v>310</v>
      </c>
      <c r="AC76" s="49">
        <v>140</v>
      </c>
      <c r="AD76" s="49">
        <v>580</v>
      </c>
      <c r="AE76" s="49">
        <v>8</v>
      </c>
      <c r="AF76" s="49">
        <v>0</v>
      </c>
      <c r="AG76" s="49">
        <v>0</v>
      </c>
      <c r="AH76" s="49">
        <v>0.5</v>
      </c>
      <c r="AI76" s="49">
        <v>0.2</v>
      </c>
      <c r="AJ76" s="49">
        <v>2</v>
      </c>
      <c r="AK76" s="49">
        <v>100</v>
      </c>
      <c r="AL76" s="49">
        <v>410</v>
      </c>
    </row>
    <row r="77" spans="1:38" s="48" customFormat="1" ht="18.75" x14ac:dyDescent="0.3">
      <c r="A77" s="83"/>
      <c r="B77" s="105"/>
      <c r="C77" s="75" t="s">
        <v>26</v>
      </c>
      <c r="D77" s="68">
        <v>1.2E-2</v>
      </c>
      <c r="E77" s="67">
        <v>24</v>
      </c>
      <c r="F77" s="72">
        <f t="shared" si="42"/>
        <v>0.28800000000000003</v>
      </c>
      <c r="G77" s="68">
        <f t="shared" si="43"/>
        <v>0.156</v>
      </c>
      <c r="H77" s="68">
        <f t="shared" si="44"/>
        <v>1.2E-2</v>
      </c>
      <c r="I77" s="68">
        <f t="shared" si="45"/>
        <v>0.86399999999999999</v>
      </c>
      <c r="J77" s="68">
        <f t="shared" si="46"/>
        <v>2.52</v>
      </c>
      <c r="K77" s="68">
        <f t="shared" si="47"/>
        <v>0</v>
      </c>
      <c r="L77" s="68">
        <f t="shared" si="48"/>
        <v>6.12</v>
      </c>
      <c r="M77" s="68">
        <f t="shared" si="49"/>
        <v>4.5600000000000005</v>
      </c>
      <c r="N77" s="68">
        <f t="shared" si="50"/>
        <v>6.6000000000000005</v>
      </c>
      <c r="O77" s="68">
        <f t="shared" si="51"/>
        <v>8.4000000000000005E-2</v>
      </c>
      <c r="P77" s="68">
        <f t="shared" si="52"/>
        <v>1.08</v>
      </c>
      <c r="Q77" s="68">
        <f t="shared" si="53"/>
        <v>0</v>
      </c>
      <c r="R77" s="56">
        <f t="shared" si="54"/>
        <v>0</v>
      </c>
      <c r="S77" s="56">
        <f t="shared" si="55"/>
        <v>8.3999999999999995E-3</v>
      </c>
      <c r="T77" s="56">
        <f t="shared" si="56"/>
        <v>0.12</v>
      </c>
      <c r="U77" s="51">
        <f t="shared" si="57"/>
        <v>0.6</v>
      </c>
      <c r="V77" s="51">
        <f t="shared" si="58"/>
        <v>3.6</v>
      </c>
      <c r="W77" s="49">
        <v>13</v>
      </c>
      <c r="X77" s="49">
        <v>1</v>
      </c>
      <c r="Y77" s="49">
        <v>72</v>
      </c>
      <c r="Z77" s="49">
        <v>210</v>
      </c>
      <c r="AA77" s="49">
        <v>2000</v>
      </c>
      <c r="AB77" s="49">
        <v>510</v>
      </c>
      <c r="AC77" s="49">
        <v>380</v>
      </c>
      <c r="AD77" s="49">
        <v>550</v>
      </c>
      <c r="AE77" s="49">
        <v>7</v>
      </c>
      <c r="AF77" s="49">
        <v>90</v>
      </c>
      <c r="AG77" s="49">
        <v>0</v>
      </c>
      <c r="AH77" s="49">
        <v>0.6</v>
      </c>
      <c r="AI77" s="49">
        <v>0.7</v>
      </c>
      <c r="AJ77" s="49">
        <v>10</v>
      </c>
      <c r="AK77" s="49">
        <v>50</v>
      </c>
      <c r="AL77" s="49">
        <v>300</v>
      </c>
    </row>
    <row r="78" spans="1:38" s="48" customFormat="1" ht="18.75" x14ac:dyDescent="0.3">
      <c r="A78" s="83"/>
      <c r="B78" s="105"/>
      <c r="C78" s="75" t="s">
        <v>27</v>
      </c>
      <c r="D78" s="68">
        <v>2E-3</v>
      </c>
      <c r="E78" s="67">
        <v>12.68</v>
      </c>
      <c r="F78" s="72">
        <f t="shared" si="42"/>
        <v>2.5360000000000001E-2</v>
      </c>
      <c r="G78" s="68">
        <f t="shared" si="43"/>
        <v>0</v>
      </c>
      <c r="H78" s="68">
        <f t="shared" si="44"/>
        <v>0</v>
      </c>
      <c r="I78" s="68">
        <f t="shared" si="45"/>
        <v>0</v>
      </c>
      <c r="J78" s="68">
        <f t="shared" si="46"/>
        <v>0</v>
      </c>
      <c r="K78" s="68">
        <f t="shared" si="47"/>
        <v>0</v>
      </c>
      <c r="L78" s="68">
        <f t="shared" si="48"/>
        <v>0</v>
      </c>
      <c r="M78" s="68">
        <f t="shared" si="49"/>
        <v>0</v>
      </c>
      <c r="N78" s="68">
        <f t="shared" si="50"/>
        <v>0</v>
      </c>
      <c r="O78" s="68">
        <f t="shared" si="51"/>
        <v>0</v>
      </c>
      <c r="P78" s="68">
        <f t="shared" si="52"/>
        <v>0</v>
      </c>
      <c r="Q78" s="68">
        <f t="shared" si="53"/>
        <v>0</v>
      </c>
      <c r="R78" s="56">
        <f t="shared" si="54"/>
        <v>0</v>
      </c>
      <c r="S78" s="56">
        <f t="shared" si="55"/>
        <v>0</v>
      </c>
      <c r="T78" s="56">
        <f t="shared" si="56"/>
        <v>0</v>
      </c>
      <c r="U78" s="51">
        <f t="shared" si="57"/>
        <v>0</v>
      </c>
      <c r="V78" s="51">
        <f t="shared" si="58"/>
        <v>0</v>
      </c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</row>
    <row r="79" spans="1:38" s="48" customFormat="1" ht="18.75" x14ac:dyDescent="0.3">
      <c r="A79" s="96"/>
      <c r="B79" s="84"/>
      <c r="C79" s="75" t="s">
        <v>16</v>
      </c>
      <c r="D79" s="68">
        <v>0</v>
      </c>
      <c r="E79" s="67">
        <v>0</v>
      </c>
      <c r="F79" s="81">
        <f>SUM(F71:F78)</f>
        <v>6.2133200000000004</v>
      </c>
      <c r="G79" s="82">
        <f t="shared" ref="G79:V79" si="59">SUM(G71:G78)</f>
        <v>4.133</v>
      </c>
      <c r="H79" s="82">
        <f t="shared" si="59"/>
        <v>6.835</v>
      </c>
      <c r="I79" s="82">
        <f t="shared" si="59"/>
        <v>11.504000000000001</v>
      </c>
      <c r="J79" s="82">
        <f t="shared" si="59"/>
        <v>31.64</v>
      </c>
      <c r="K79" s="82">
        <f t="shared" si="59"/>
        <v>156.94999999999999</v>
      </c>
      <c r="L79" s="82">
        <f t="shared" si="59"/>
        <v>44.919999999999995</v>
      </c>
      <c r="M79" s="82">
        <f t="shared" si="59"/>
        <v>28.160000000000004</v>
      </c>
      <c r="N79" s="82">
        <f t="shared" si="59"/>
        <v>75.559999999999988</v>
      </c>
      <c r="O79" s="82">
        <f t="shared" si="59"/>
        <v>1.2090000000000001</v>
      </c>
      <c r="P79" s="82">
        <f t="shared" si="59"/>
        <v>1.1364000000000001</v>
      </c>
      <c r="Q79" s="82">
        <f t="shared" si="59"/>
        <v>0</v>
      </c>
      <c r="R79" s="64">
        <f t="shared" si="59"/>
        <v>4.0099999999999997E-2</v>
      </c>
      <c r="S79" s="64">
        <f t="shared" si="59"/>
        <v>7.980000000000001E-2</v>
      </c>
      <c r="T79" s="64">
        <f t="shared" si="59"/>
        <v>1.6087000000000002</v>
      </c>
      <c r="U79" s="50">
        <f t="shared" si="59"/>
        <v>38.450000000000003</v>
      </c>
      <c r="V79" s="50">
        <f t="shared" si="59"/>
        <v>124.7</v>
      </c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</row>
    <row r="80" spans="1:38" s="48" customFormat="1" ht="37.5" x14ac:dyDescent="0.3">
      <c r="A80" s="83"/>
      <c r="B80" s="166" t="s">
        <v>73</v>
      </c>
      <c r="C80" s="75" t="s">
        <v>28</v>
      </c>
      <c r="D80" s="68">
        <v>0.22800000000000001</v>
      </c>
      <c r="E80" s="67">
        <v>18</v>
      </c>
      <c r="F80" s="72">
        <f>D80*E80</f>
        <v>4.1040000000000001</v>
      </c>
      <c r="G80" s="68">
        <f>W80*D80</f>
        <v>4.5600000000000005</v>
      </c>
      <c r="H80" s="68">
        <f>X80*D80</f>
        <v>0.91200000000000003</v>
      </c>
      <c r="I80" s="68">
        <f>Y80*D80</f>
        <v>37.164000000000001</v>
      </c>
      <c r="J80" s="68">
        <f>Z80*D80</f>
        <v>63.84</v>
      </c>
      <c r="K80" s="68">
        <f>AA81*D80</f>
        <v>34.200000000000003</v>
      </c>
      <c r="L80" s="68">
        <f>AB80*D80</f>
        <v>22.8</v>
      </c>
      <c r="M80" s="68">
        <f>AC80*D80</f>
        <v>52.440000000000005</v>
      </c>
      <c r="N80" s="68">
        <f>AD80*D80</f>
        <v>132.24</v>
      </c>
      <c r="O80" s="68">
        <f>AE80*D80</f>
        <v>2.052</v>
      </c>
      <c r="P80" s="68">
        <f>AF80*D80</f>
        <v>4.5600000000000002E-2</v>
      </c>
      <c r="Q80" s="68">
        <f>AG80*D80</f>
        <v>0</v>
      </c>
      <c r="R80" s="56">
        <f>AH81*D80</f>
        <v>0</v>
      </c>
      <c r="S80" s="56">
        <f>AI80*D80</f>
        <v>0.15959999999999999</v>
      </c>
      <c r="T80" s="56">
        <f>AJ80*D80</f>
        <v>2.964</v>
      </c>
      <c r="U80" s="51">
        <f>AK80*D80</f>
        <v>45.6</v>
      </c>
      <c r="V80" s="51">
        <f>AL80*D80</f>
        <v>182.4</v>
      </c>
      <c r="W80" s="49">
        <v>20</v>
      </c>
      <c r="X80" s="49">
        <v>4</v>
      </c>
      <c r="Y80" s="49">
        <v>163</v>
      </c>
      <c r="Z80" s="49">
        <v>280</v>
      </c>
      <c r="AA80" s="49">
        <v>5680</v>
      </c>
      <c r="AB80" s="49">
        <v>100</v>
      </c>
      <c r="AC80" s="49">
        <v>230</v>
      </c>
      <c r="AD80" s="49">
        <v>580</v>
      </c>
      <c r="AE80" s="49">
        <v>9</v>
      </c>
      <c r="AF80" s="49">
        <v>0.2</v>
      </c>
      <c r="AG80" s="49">
        <v>0</v>
      </c>
      <c r="AH80" s="49">
        <v>1.2</v>
      </c>
      <c r="AI80" s="49">
        <v>0.7</v>
      </c>
      <c r="AJ80" s="49">
        <v>13</v>
      </c>
      <c r="AK80" s="49">
        <v>200</v>
      </c>
      <c r="AL80" s="49">
        <v>800</v>
      </c>
    </row>
    <row r="81" spans="1:38" s="48" customFormat="1" ht="37.5" x14ac:dyDescent="0.3">
      <c r="A81" s="83"/>
      <c r="B81" s="105">
        <v>200</v>
      </c>
      <c r="C81" s="71" t="s">
        <v>18</v>
      </c>
      <c r="D81" s="68">
        <v>8.9999999999999993E-3</v>
      </c>
      <c r="E81" s="67">
        <v>446.53</v>
      </c>
      <c r="F81" s="72">
        <f>D81*E81</f>
        <v>4.0187699999999991</v>
      </c>
      <c r="G81" s="68">
        <f>W81*D81</f>
        <v>4.4999999999999998E-2</v>
      </c>
      <c r="H81" s="68">
        <f>X81*D81</f>
        <v>7.4249999999999998</v>
      </c>
      <c r="I81" s="68">
        <f>Y81*D81</f>
        <v>7.1999999999999995E-2</v>
      </c>
      <c r="J81" s="68">
        <f>Z81*D81</f>
        <v>0.63</v>
      </c>
      <c r="K81" s="68">
        <f>AA81*D81</f>
        <v>1.3499999999999999</v>
      </c>
      <c r="L81" s="68">
        <f>AB81*D81</f>
        <v>1.0799999999999998</v>
      </c>
      <c r="M81" s="68">
        <f>AC81*D81</f>
        <v>3.5999999999999997E-2</v>
      </c>
      <c r="N81" s="68">
        <f>AD81*D81</f>
        <v>1.71</v>
      </c>
      <c r="O81" s="68">
        <f>AE81*D81</f>
        <v>1.7999999999999999E-2</v>
      </c>
      <c r="P81" s="68">
        <f>AF81*D81</f>
        <v>3.4199999999999994E-2</v>
      </c>
      <c r="Q81" s="68">
        <f>AG81*D81</f>
        <v>5.3100000000000001E-2</v>
      </c>
      <c r="R81" s="56">
        <f>AH81*D81</f>
        <v>0</v>
      </c>
      <c r="S81" s="56">
        <f>AI81*D81</f>
        <v>8.9999999999999993E-3</v>
      </c>
      <c r="T81" s="56">
        <f>AJ81*D81</f>
        <v>4.4999999999999997E-3</v>
      </c>
      <c r="U81" s="51">
        <f>AK81*D81</f>
        <v>0</v>
      </c>
      <c r="V81" s="51">
        <f>AL81*D81</f>
        <v>67.319999999999993</v>
      </c>
      <c r="W81" s="49">
        <v>5</v>
      </c>
      <c r="X81" s="49">
        <v>825</v>
      </c>
      <c r="Y81" s="49">
        <v>8</v>
      </c>
      <c r="Z81" s="49">
        <v>70</v>
      </c>
      <c r="AA81" s="49">
        <v>150</v>
      </c>
      <c r="AB81" s="49">
        <v>120</v>
      </c>
      <c r="AC81" s="49">
        <v>4</v>
      </c>
      <c r="AD81" s="49">
        <v>190</v>
      </c>
      <c r="AE81" s="49">
        <v>2</v>
      </c>
      <c r="AF81" s="49">
        <v>3.8</v>
      </c>
      <c r="AG81" s="49">
        <v>5.9</v>
      </c>
      <c r="AH81" s="49">
        <v>0</v>
      </c>
      <c r="AI81" s="49">
        <v>1</v>
      </c>
      <c r="AJ81" s="49">
        <v>0.5</v>
      </c>
      <c r="AK81" s="49">
        <v>0</v>
      </c>
      <c r="AL81" s="49">
        <v>7480</v>
      </c>
    </row>
    <row r="82" spans="1:38" s="48" customFormat="1" ht="18.75" x14ac:dyDescent="0.3">
      <c r="A82" s="83"/>
      <c r="B82" s="105"/>
      <c r="C82" s="75" t="s">
        <v>27</v>
      </c>
      <c r="D82" s="68">
        <v>1E-3</v>
      </c>
      <c r="E82" s="67">
        <v>12.68</v>
      </c>
      <c r="F82" s="72">
        <f>D82*E82</f>
        <v>1.268E-2</v>
      </c>
      <c r="G82" s="68">
        <f>W82*D82</f>
        <v>0.126</v>
      </c>
      <c r="H82" s="68">
        <f>X82*D82</f>
        <v>3.3000000000000002E-2</v>
      </c>
      <c r="I82" s="68">
        <f>Y82*D82</f>
        <v>0.621</v>
      </c>
      <c r="J82" s="68">
        <f>Z82*D82</f>
        <v>0.03</v>
      </c>
      <c r="K82" s="68">
        <f>AA83*D82</f>
        <v>0</v>
      </c>
      <c r="L82" s="68">
        <f>AB82*D82</f>
        <v>0.2</v>
      </c>
      <c r="M82" s="68">
        <f>AC82*D82</f>
        <v>2</v>
      </c>
      <c r="N82" s="68">
        <f>AD82*D82</f>
        <v>2.98</v>
      </c>
      <c r="O82" s="68">
        <f>AE82*D82</f>
        <v>6.7000000000000004E-2</v>
      </c>
      <c r="P82" s="68">
        <f>AF82*D82</f>
        <v>1E-4</v>
      </c>
      <c r="Q82" s="68">
        <f>AG82*D82</f>
        <v>0</v>
      </c>
      <c r="R82" s="56">
        <f>AH83*D82</f>
        <v>0</v>
      </c>
      <c r="S82" s="56">
        <f>AI82*D82</f>
        <v>2E-3</v>
      </c>
      <c r="T82" s="56">
        <f>AJ82*D82</f>
        <v>4.19E-2</v>
      </c>
      <c r="U82" s="51">
        <f>AK82*D82</f>
        <v>0</v>
      </c>
      <c r="V82" s="51">
        <f>AL82*D82</f>
        <v>3.35</v>
      </c>
      <c r="W82" s="49">
        <v>126</v>
      </c>
      <c r="X82" s="49">
        <v>33</v>
      </c>
      <c r="Y82" s="49">
        <v>621</v>
      </c>
      <c r="Z82" s="49">
        <v>30</v>
      </c>
      <c r="AA82" s="49">
        <v>3800</v>
      </c>
      <c r="AB82" s="49">
        <v>200</v>
      </c>
      <c r="AC82" s="49">
        <v>2000</v>
      </c>
      <c r="AD82" s="49">
        <v>2980</v>
      </c>
      <c r="AE82" s="49">
        <v>67</v>
      </c>
      <c r="AF82" s="49">
        <v>0.1</v>
      </c>
      <c r="AG82" s="49">
        <v>0</v>
      </c>
      <c r="AH82" s="49">
        <v>4.3</v>
      </c>
      <c r="AI82" s="49">
        <v>2</v>
      </c>
      <c r="AJ82" s="49">
        <v>41.9</v>
      </c>
      <c r="AK82" s="49">
        <v>0</v>
      </c>
      <c r="AL82" s="49">
        <v>3350</v>
      </c>
    </row>
    <row r="83" spans="1:38" s="48" customFormat="1" ht="18.75" x14ac:dyDescent="0.3">
      <c r="A83" s="124"/>
      <c r="B83" s="84"/>
      <c r="C83" s="75" t="s">
        <v>30</v>
      </c>
      <c r="D83" s="68">
        <v>0</v>
      </c>
      <c r="E83" s="67">
        <v>0</v>
      </c>
      <c r="F83" s="81">
        <f>SUM(F80:F82)</f>
        <v>8.1354499999999987</v>
      </c>
      <c r="G83" s="82">
        <f t="shared" ref="G83:V83" si="60">SUM(G80:G82)</f>
        <v>4.7310000000000008</v>
      </c>
      <c r="H83" s="82">
        <f t="shared" si="60"/>
        <v>8.3699999999999992</v>
      </c>
      <c r="I83" s="82">
        <f t="shared" si="60"/>
        <v>37.857000000000006</v>
      </c>
      <c r="J83" s="82">
        <f t="shared" si="60"/>
        <v>64.5</v>
      </c>
      <c r="K83" s="82">
        <f t="shared" si="60"/>
        <v>35.550000000000004</v>
      </c>
      <c r="L83" s="82">
        <f t="shared" si="60"/>
        <v>24.08</v>
      </c>
      <c r="M83" s="82">
        <f t="shared" si="60"/>
        <v>54.476000000000006</v>
      </c>
      <c r="N83" s="82">
        <f t="shared" si="60"/>
        <v>136.93</v>
      </c>
      <c r="O83" s="82">
        <f t="shared" si="60"/>
        <v>2.137</v>
      </c>
      <c r="P83" s="82">
        <f t="shared" si="60"/>
        <v>7.9899999999999999E-2</v>
      </c>
      <c r="Q83" s="82">
        <f t="shared" si="60"/>
        <v>5.3100000000000001E-2</v>
      </c>
      <c r="R83" s="64">
        <f t="shared" si="60"/>
        <v>0</v>
      </c>
      <c r="S83" s="64">
        <f t="shared" si="60"/>
        <v>0.1706</v>
      </c>
      <c r="T83" s="64">
        <f t="shared" si="60"/>
        <v>3.0104000000000002</v>
      </c>
      <c r="U83" s="50">
        <f t="shared" si="60"/>
        <v>45.6</v>
      </c>
      <c r="V83" s="50">
        <f t="shared" si="60"/>
        <v>253.07</v>
      </c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</row>
    <row r="84" spans="1:38" s="48" customFormat="1" ht="37.5" x14ac:dyDescent="0.3">
      <c r="A84" s="83"/>
      <c r="B84" s="166" t="s">
        <v>71</v>
      </c>
      <c r="C84" s="75" t="s">
        <v>160</v>
      </c>
      <c r="D84" s="68">
        <v>0.12</v>
      </c>
      <c r="E84" s="67">
        <v>216.7</v>
      </c>
      <c r="F84" s="72">
        <f>D84*E84</f>
        <v>26.003999999999998</v>
      </c>
      <c r="G84" s="68">
        <f>W84*D84</f>
        <v>21.84</v>
      </c>
      <c r="H84" s="68">
        <f>X84*D84</f>
        <v>22.08</v>
      </c>
      <c r="I84" s="68">
        <f>Y84*D84</f>
        <v>0.84</v>
      </c>
      <c r="J84" s="68">
        <f>Z84*D84</f>
        <v>84</v>
      </c>
      <c r="K84" s="68">
        <f>AA85*D84</f>
        <v>0</v>
      </c>
      <c r="L84" s="68">
        <f>AB84*D84</f>
        <v>19.2</v>
      </c>
      <c r="M84" s="68">
        <f>AC84*D84</f>
        <v>21.599999999999998</v>
      </c>
      <c r="N84" s="68">
        <f>AD84*D84</f>
        <v>198</v>
      </c>
      <c r="O84" s="68">
        <f>AE84*D84</f>
        <v>1.92</v>
      </c>
      <c r="P84" s="68">
        <f>AF84*D84</f>
        <v>0</v>
      </c>
      <c r="Q84" s="68">
        <f>AG84*D84</f>
        <v>8.3999999999999991E-2</v>
      </c>
      <c r="R84" s="56">
        <f>AH85*D84</f>
        <v>0</v>
      </c>
      <c r="S84" s="56">
        <f>AI84*D84</f>
        <v>0.18</v>
      </c>
      <c r="T84" s="56">
        <f>AJ84*D84</f>
        <v>9.24</v>
      </c>
      <c r="U84" s="51">
        <f>AK84*D84</f>
        <v>0</v>
      </c>
      <c r="V84" s="51">
        <f>AL84*D84</f>
        <v>289.2</v>
      </c>
      <c r="W84" s="49">
        <v>182</v>
      </c>
      <c r="X84" s="49">
        <v>184</v>
      </c>
      <c r="Y84" s="49">
        <v>7</v>
      </c>
      <c r="Z84" s="49">
        <v>700</v>
      </c>
      <c r="AA84" s="49">
        <v>1940</v>
      </c>
      <c r="AB84" s="49">
        <v>160</v>
      </c>
      <c r="AC84" s="49">
        <v>180</v>
      </c>
      <c r="AD84" s="49">
        <v>1650</v>
      </c>
      <c r="AE84" s="49">
        <v>16</v>
      </c>
      <c r="AF84" s="49">
        <v>0</v>
      </c>
      <c r="AG84" s="49">
        <v>0.7</v>
      </c>
      <c r="AH84" s="49">
        <v>0.7</v>
      </c>
      <c r="AI84" s="49">
        <v>1.5</v>
      </c>
      <c r="AJ84" s="49">
        <v>77</v>
      </c>
      <c r="AK84" s="49">
        <v>0</v>
      </c>
      <c r="AL84" s="49">
        <v>2410</v>
      </c>
    </row>
    <row r="85" spans="1:38" s="48" customFormat="1" ht="18.75" x14ac:dyDescent="0.3">
      <c r="A85" s="83"/>
      <c r="B85" s="167" t="s">
        <v>97</v>
      </c>
      <c r="C85" s="75" t="s">
        <v>27</v>
      </c>
      <c r="D85" s="68">
        <v>1E-3</v>
      </c>
      <c r="E85" s="67">
        <v>12.68</v>
      </c>
      <c r="F85" s="72">
        <f>D85*E85</f>
        <v>1.268E-2</v>
      </c>
      <c r="G85" s="68">
        <f>W85*D85</f>
        <v>0</v>
      </c>
      <c r="H85" s="68">
        <f>X85*D85</f>
        <v>0</v>
      </c>
      <c r="I85" s="68">
        <f>Y85*D85</f>
        <v>0</v>
      </c>
      <c r="J85" s="68">
        <f>Z85*D85</f>
        <v>0</v>
      </c>
      <c r="K85" s="68">
        <f>AA87*D85</f>
        <v>0.15</v>
      </c>
      <c r="L85" s="68">
        <f>AB85*D85</f>
        <v>0</v>
      </c>
      <c r="M85" s="68">
        <f>AC85*D85</f>
        <v>0</v>
      </c>
      <c r="N85" s="68">
        <f>AD85*D85</f>
        <v>0</v>
      </c>
      <c r="O85" s="68">
        <f>AE85*D85</f>
        <v>0</v>
      </c>
      <c r="P85" s="68">
        <f>AF85*D85</f>
        <v>0</v>
      </c>
      <c r="Q85" s="68">
        <f>AG85*D85</f>
        <v>0</v>
      </c>
      <c r="R85" s="56">
        <f>AH87*D85</f>
        <v>0</v>
      </c>
      <c r="S85" s="56">
        <f>AI85*D85</f>
        <v>0</v>
      </c>
      <c r="T85" s="56">
        <f>AJ85*D85</f>
        <v>0</v>
      </c>
      <c r="U85" s="51">
        <f>AK85*D85</f>
        <v>0</v>
      </c>
      <c r="V85" s="51">
        <f>AL85*D85</f>
        <v>0</v>
      </c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</row>
    <row r="86" spans="1:38" s="48" customFormat="1" ht="18.600000000000001" customHeight="1" x14ac:dyDescent="0.3">
      <c r="A86" s="83"/>
      <c r="B86" s="167"/>
      <c r="C86" s="132" t="s">
        <v>25</v>
      </c>
      <c r="D86" s="142">
        <v>3.0000000000000001E-3</v>
      </c>
      <c r="E86" s="133">
        <v>17</v>
      </c>
      <c r="F86" s="134">
        <f>D86*E86</f>
        <v>5.1000000000000004E-2</v>
      </c>
      <c r="G86" s="142">
        <f>W86*D86</f>
        <v>4.2000000000000003E-2</v>
      </c>
      <c r="H86" s="142">
        <f>X86*D86</f>
        <v>0</v>
      </c>
      <c r="I86" s="142">
        <f>Y86*D86</f>
        <v>0.27300000000000002</v>
      </c>
      <c r="J86" s="142">
        <f>Z86*D86</f>
        <v>0.54</v>
      </c>
      <c r="K86" s="142">
        <f>AA87*D86</f>
        <v>0.45</v>
      </c>
      <c r="L86" s="142">
        <f>AB86*D86</f>
        <v>0.93</v>
      </c>
      <c r="M86" s="142">
        <f>AC86*D86</f>
        <v>0.42</v>
      </c>
      <c r="N86" s="142">
        <f>AD86*D86</f>
        <v>1.74</v>
      </c>
      <c r="O86" s="142">
        <f>AE86*D86</f>
        <v>2.4E-2</v>
      </c>
      <c r="P86" s="142">
        <f>AF86*D86</f>
        <v>0</v>
      </c>
      <c r="Q86" s="142">
        <f>AG86*D86</f>
        <v>0</v>
      </c>
      <c r="R86" s="135">
        <f>AH87*D86</f>
        <v>0</v>
      </c>
      <c r="S86" s="135">
        <f>AI86*D86</f>
        <v>6.0000000000000006E-4</v>
      </c>
      <c r="T86" s="135">
        <f>AJ86*D86</f>
        <v>6.0000000000000001E-3</v>
      </c>
      <c r="U86" s="15">
        <f>AK86*D86</f>
        <v>0.3</v>
      </c>
      <c r="V86" s="15">
        <f>AL86*D86</f>
        <v>1.23</v>
      </c>
      <c r="W86" s="49">
        <v>14</v>
      </c>
      <c r="X86" s="49">
        <v>0</v>
      </c>
      <c r="Y86" s="49">
        <v>91</v>
      </c>
      <c r="Z86" s="49">
        <v>180</v>
      </c>
      <c r="AA86" s="49">
        <v>1750</v>
      </c>
      <c r="AB86" s="49">
        <v>310</v>
      </c>
      <c r="AC86" s="49">
        <v>140</v>
      </c>
      <c r="AD86" s="49">
        <v>580</v>
      </c>
      <c r="AE86" s="49">
        <v>8</v>
      </c>
      <c r="AF86" s="49">
        <v>0</v>
      </c>
      <c r="AG86" s="49">
        <v>0</v>
      </c>
      <c r="AH86" s="49">
        <v>0.5</v>
      </c>
      <c r="AI86" s="49">
        <v>0.2</v>
      </c>
      <c r="AJ86" s="49">
        <v>2</v>
      </c>
      <c r="AK86" s="49">
        <v>100</v>
      </c>
      <c r="AL86" s="49">
        <v>410</v>
      </c>
    </row>
    <row r="87" spans="1:38" s="48" customFormat="1" ht="27.75" customHeight="1" x14ac:dyDescent="0.3">
      <c r="A87" s="83"/>
      <c r="B87" s="97"/>
      <c r="C87" s="136" t="s">
        <v>18</v>
      </c>
      <c r="D87" s="142">
        <v>5.0000000000000001E-3</v>
      </c>
      <c r="E87" s="133">
        <v>446.53</v>
      </c>
      <c r="F87" s="134">
        <f>D87*E87</f>
        <v>2.23265</v>
      </c>
      <c r="G87" s="142">
        <f>W87*D87</f>
        <v>2.5000000000000001E-2</v>
      </c>
      <c r="H87" s="142">
        <f>X87*D87</f>
        <v>4.125</v>
      </c>
      <c r="I87" s="142">
        <f>Y87*D87</f>
        <v>0.04</v>
      </c>
      <c r="J87" s="142">
        <f>Z87*D87</f>
        <v>0.35000000000000003</v>
      </c>
      <c r="K87" s="142">
        <f>AA88*D87</f>
        <v>0</v>
      </c>
      <c r="L87" s="142">
        <f>AB87*D87</f>
        <v>0.6</v>
      </c>
      <c r="M87" s="142">
        <f>AC87*D87</f>
        <v>0.02</v>
      </c>
      <c r="N87" s="142">
        <f>AD87*D87</f>
        <v>0.95000000000000007</v>
      </c>
      <c r="O87" s="142">
        <f>AE87*D87</f>
        <v>0.01</v>
      </c>
      <c r="P87" s="142">
        <f>AF87*D87</f>
        <v>1.9E-2</v>
      </c>
      <c r="Q87" s="142">
        <f>AG87*D87</f>
        <v>2.9500000000000002E-2</v>
      </c>
      <c r="R87" s="135">
        <f>AH88*D87</f>
        <v>0</v>
      </c>
      <c r="S87" s="135">
        <f>AI87*D87</f>
        <v>5.0000000000000001E-3</v>
      </c>
      <c r="T87" s="135">
        <f>AJ87*D87</f>
        <v>2.5000000000000001E-3</v>
      </c>
      <c r="U87" s="15">
        <f>AK87*D87</f>
        <v>0</v>
      </c>
      <c r="V87" s="15">
        <f>AL87*D87</f>
        <v>37.4</v>
      </c>
      <c r="W87" s="7">
        <v>5</v>
      </c>
      <c r="X87" s="49">
        <v>825</v>
      </c>
      <c r="Y87" s="49">
        <v>8</v>
      </c>
      <c r="Z87" s="49">
        <v>70</v>
      </c>
      <c r="AA87" s="49">
        <v>150</v>
      </c>
      <c r="AB87" s="49">
        <v>120</v>
      </c>
      <c r="AC87" s="49">
        <v>4</v>
      </c>
      <c r="AD87" s="49">
        <v>190</v>
      </c>
      <c r="AE87" s="49">
        <v>2</v>
      </c>
      <c r="AF87" s="49">
        <v>3.8</v>
      </c>
      <c r="AG87" s="49">
        <v>5.9</v>
      </c>
      <c r="AH87" s="49">
        <v>0</v>
      </c>
      <c r="AI87" s="49">
        <v>1</v>
      </c>
      <c r="AJ87" s="49">
        <v>0.5</v>
      </c>
      <c r="AK87" s="49">
        <v>0</v>
      </c>
      <c r="AL87" s="49">
        <v>7480</v>
      </c>
    </row>
    <row r="88" spans="1:38" s="48" customFormat="1" ht="15.75" customHeight="1" x14ac:dyDescent="0.3">
      <c r="A88" s="137"/>
      <c r="B88" s="138"/>
      <c r="C88" s="137"/>
      <c r="D88" s="139"/>
      <c r="E88" s="140"/>
      <c r="F88" s="141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7"/>
      <c r="S88" s="137"/>
      <c r="T88" s="137"/>
      <c r="U88" s="21"/>
      <c r="V88" s="21"/>
      <c r="W88" s="7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</row>
    <row r="89" spans="1:38" s="48" customFormat="1" ht="18.75" x14ac:dyDescent="0.3">
      <c r="A89" s="79"/>
      <c r="B89" s="94"/>
      <c r="C89" s="125" t="s">
        <v>30</v>
      </c>
      <c r="D89" s="143"/>
      <c r="E89" s="143"/>
      <c r="F89" s="126">
        <v>28.29</v>
      </c>
      <c r="G89" s="127">
        <f t="shared" ref="G89:V89" si="61">SUM(G84:G88)</f>
        <v>21.907</v>
      </c>
      <c r="H89" s="127">
        <f t="shared" si="61"/>
        <v>26.204999999999998</v>
      </c>
      <c r="I89" s="127">
        <f t="shared" si="61"/>
        <v>1.153</v>
      </c>
      <c r="J89" s="127">
        <f t="shared" si="61"/>
        <v>84.89</v>
      </c>
      <c r="K89" s="127">
        <f t="shared" si="61"/>
        <v>0.6</v>
      </c>
      <c r="L89" s="127">
        <f t="shared" si="61"/>
        <v>20.73</v>
      </c>
      <c r="M89" s="127">
        <f t="shared" si="61"/>
        <v>22.04</v>
      </c>
      <c r="N89" s="127">
        <f t="shared" si="61"/>
        <v>200.69</v>
      </c>
      <c r="O89" s="127">
        <f t="shared" si="61"/>
        <v>1.954</v>
      </c>
      <c r="P89" s="127">
        <f t="shared" si="61"/>
        <v>1.9E-2</v>
      </c>
      <c r="Q89" s="127">
        <f t="shared" si="61"/>
        <v>0.11349999999999999</v>
      </c>
      <c r="R89" s="128">
        <f t="shared" si="61"/>
        <v>0</v>
      </c>
      <c r="S89" s="128">
        <f t="shared" si="61"/>
        <v>0.18559999999999999</v>
      </c>
      <c r="T89" s="128">
        <f t="shared" si="61"/>
        <v>9.2484999999999999</v>
      </c>
      <c r="U89" s="16">
        <f t="shared" si="61"/>
        <v>0.3</v>
      </c>
      <c r="V89" s="16">
        <f t="shared" si="61"/>
        <v>327.83</v>
      </c>
    </row>
    <row r="90" spans="1:38" s="48" customFormat="1" ht="37.5" x14ac:dyDescent="0.3">
      <c r="A90" s="83"/>
      <c r="B90" s="166" t="s">
        <v>120</v>
      </c>
      <c r="C90" s="75" t="s">
        <v>105</v>
      </c>
      <c r="D90" s="109">
        <v>0.121</v>
      </c>
      <c r="E90" s="67">
        <v>18</v>
      </c>
      <c r="F90" s="72">
        <f>D90*E90</f>
        <v>2.1779999999999999</v>
      </c>
      <c r="G90" s="68">
        <f>W90*D90</f>
        <v>1.8149999999999999</v>
      </c>
      <c r="H90" s="68">
        <f>X90*D90</f>
        <v>0.121</v>
      </c>
      <c r="I90" s="68">
        <f>Y90*D90</f>
        <v>11.010999999999999</v>
      </c>
      <c r="J90" s="68">
        <f>Z90*D90</f>
        <v>104.06</v>
      </c>
      <c r="K90" s="68">
        <f>AA91*D90</f>
        <v>0</v>
      </c>
      <c r="L90" s="68">
        <f>AB90*D90</f>
        <v>44.769999999999996</v>
      </c>
      <c r="M90" s="68">
        <f>AC90*D90</f>
        <v>26.619999999999997</v>
      </c>
      <c r="N90" s="68">
        <f>AD90*D90</f>
        <v>52.03</v>
      </c>
      <c r="O90" s="68">
        <f>AE90*D90</f>
        <v>1.694</v>
      </c>
      <c r="P90" s="68">
        <f>AF90*D90</f>
        <v>1.21E-2</v>
      </c>
      <c r="Q90" s="68">
        <f>AG90*D90</f>
        <v>0</v>
      </c>
      <c r="R90" s="56">
        <f>AH91*D90</f>
        <v>0</v>
      </c>
      <c r="S90" s="56">
        <f>AI90*D90</f>
        <v>4.8399999999999999E-2</v>
      </c>
      <c r="T90" s="56">
        <f>AJ90*D90</f>
        <v>0.24199999999999999</v>
      </c>
      <c r="U90" s="51">
        <f>AK90*D90</f>
        <v>12.1</v>
      </c>
      <c r="V90" s="51">
        <f>AL90*D90</f>
        <v>50.82</v>
      </c>
      <c r="W90" s="49">
        <v>15</v>
      </c>
      <c r="X90" s="49">
        <v>1</v>
      </c>
      <c r="Y90" s="49">
        <v>91</v>
      </c>
      <c r="Z90" s="49">
        <v>860</v>
      </c>
      <c r="AA90" s="49">
        <v>2880</v>
      </c>
      <c r="AB90" s="49">
        <v>370</v>
      </c>
      <c r="AC90" s="49">
        <v>220</v>
      </c>
      <c r="AD90" s="49">
        <v>430</v>
      </c>
      <c r="AE90" s="49">
        <v>14</v>
      </c>
      <c r="AF90" s="49">
        <v>0.1</v>
      </c>
      <c r="AG90" s="49">
        <v>0</v>
      </c>
      <c r="AH90" s="49">
        <v>0.2</v>
      </c>
      <c r="AI90" s="49">
        <v>0.4</v>
      </c>
      <c r="AJ90" s="49">
        <v>2</v>
      </c>
      <c r="AK90" s="49">
        <v>100</v>
      </c>
      <c r="AL90" s="49">
        <v>420</v>
      </c>
    </row>
    <row r="91" spans="1:38" s="48" customFormat="1" ht="56.25" x14ac:dyDescent="0.3">
      <c r="A91" s="83"/>
      <c r="B91" s="105">
        <v>100</v>
      </c>
      <c r="C91" s="71" t="s">
        <v>23</v>
      </c>
      <c r="D91" s="109">
        <v>6.0000000000000001E-3</v>
      </c>
      <c r="E91" s="67">
        <v>91.9</v>
      </c>
      <c r="F91" s="72">
        <f>D91*E91</f>
        <v>0.5514</v>
      </c>
      <c r="G91" s="68">
        <f>W91*D91</f>
        <v>0</v>
      </c>
      <c r="H91" s="68">
        <f>X91*D91</f>
        <v>5.9939999999999998</v>
      </c>
      <c r="I91" s="68">
        <f>Y91*D91</f>
        <v>0</v>
      </c>
      <c r="J91" s="68">
        <f>Z91*D91</f>
        <v>0</v>
      </c>
      <c r="K91" s="68">
        <f>AA92*D91</f>
        <v>0</v>
      </c>
      <c r="L91" s="68">
        <f>AB91*D91</f>
        <v>0</v>
      </c>
      <c r="M91" s="68">
        <f>AC91*D91</f>
        <v>0</v>
      </c>
      <c r="N91" s="68">
        <f>AD91*D91</f>
        <v>0</v>
      </c>
      <c r="O91" s="68">
        <f>AE91*D91</f>
        <v>0</v>
      </c>
      <c r="P91" s="68">
        <f>AF91*D91</f>
        <v>0</v>
      </c>
      <c r="Q91" s="68">
        <f>AG91*D91</f>
        <v>0</v>
      </c>
      <c r="R91" s="56">
        <f>AH92*D91</f>
        <v>0</v>
      </c>
      <c r="S91" s="56">
        <f>AI91*D91</f>
        <v>0</v>
      </c>
      <c r="T91" s="56">
        <f>AJ91*D91</f>
        <v>0</v>
      </c>
      <c r="U91" s="51">
        <f>AK91*D91</f>
        <v>0</v>
      </c>
      <c r="V91" s="51">
        <f>AL91*D91</f>
        <v>53.94</v>
      </c>
      <c r="W91" s="49">
        <v>0</v>
      </c>
      <c r="X91" s="49">
        <v>999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49">
        <v>0</v>
      </c>
      <c r="AG91" s="49">
        <v>0</v>
      </c>
      <c r="AH91" s="49">
        <v>0</v>
      </c>
      <c r="AI91" s="49">
        <v>0</v>
      </c>
      <c r="AJ91" s="49">
        <v>0</v>
      </c>
      <c r="AK91" s="49">
        <v>0</v>
      </c>
      <c r="AL91" s="49">
        <v>8990</v>
      </c>
    </row>
    <row r="92" spans="1:38" s="48" customFormat="1" ht="21.75" customHeight="1" x14ac:dyDescent="0.3">
      <c r="A92" s="83"/>
      <c r="B92" s="84"/>
      <c r="C92" s="75" t="s">
        <v>16</v>
      </c>
      <c r="D92" s="68">
        <v>0</v>
      </c>
      <c r="E92" s="67">
        <v>0</v>
      </c>
      <c r="F92" s="81">
        <f t="shared" ref="F92:V92" si="62">SUM(F90:F91)</f>
        <v>2.7294</v>
      </c>
      <c r="G92" s="82">
        <f t="shared" si="62"/>
        <v>1.8149999999999999</v>
      </c>
      <c r="H92" s="82">
        <f t="shared" si="62"/>
        <v>6.1150000000000002</v>
      </c>
      <c r="I92" s="82">
        <f t="shared" si="62"/>
        <v>11.010999999999999</v>
      </c>
      <c r="J92" s="82">
        <f t="shared" si="62"/>
        <v>104.06</v>
      </c>
      <c r="K92" s="82">
        <f t="shared" si="62"/>
        <v>0</v>
      </c>
      <c r="L92" s="82">
        <f t="shared" si="62"/>
        <v>44.769999999999996</v>
      </c>
      <c r="M92" s="82">
        <f t="shared" si="62"/>
        <v>26.619999999999997</v>
      </c>
      <c r="N92" s="82">
        <f t="shared" si="62"/>
        <v>52.03</v>
      </c>
      <c r="O92" s="82">
        <f t="shared" si="62"/>
        <v>1.694</v>
      </c>
      <c r="P92" s="82">
        <f t="shared" si="62"/>
        <v>1.21E-2</v>
      </c>
      <c r="Q92" s="82">
        <f t="shared" si="62"/>
        <v>0</v>
      </c>
      <c r="R92" s="64">
        <f t="shared" si="62"/>
        <v>0</v>
      </c>
      <c r="S92" s="64">
        <f t="shared" si="62"/>
        <v>4.8399999999999999E-2</v>
      </c>
      <c r="T92" s="64">
        <f t="shared" si="62"/>
        <v>0.24199999999999999</v>
      </c>
      <c r="U92" s="50">
        <f t="shared" si="62"/>
        <v>12.1</v>
      </c>
      <c r="V92" s="50">
        <f t="shared" si="62"/>
        <v>104.75999999999999</v>
      </c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</row>
    <row r="93" spans="1:38" ht="18.75" x14ac:dyDescent="0.3">
      <c r="A93" s="96"/>
      <c r="B93" s="70" t="s">
        <v>9</v>
      </c>
      <c r="C93" s="75" t="s">
        <v>14</v>
      </c>
      <c r="D93" s="66">
        <v>1E-3</v>
      </c>
      <c r="E93" s="67">
        <v>370.5</v>
      </c>
      <c r="F93" s="72">
        <f>D93*E93</f>
        <v>0.3705</v>
      </c>
      <c r="G93" s="66">
        <f>W93*D93</f>
        <v>0</v>
      </c>
      <c r="H93" s="66">
        <f>X93*D93</f>
        <v>0</v>
      </c>
      <c r="I93" s="66">
        <f>Y93*D93</f>
        <v>0</v>
      </c>
      <c r="J93" s="66">
        <f>Z93*D93</f>
        <v>0</v>
      </c>
      <c r="K93" s="66">
        <f>AA94*D93</f>
        <v>0.03</v>
      </c>
      <c r="L93" s="66">
        <f>AB93*D93</f>
        <v>0</v>
      </c>
      <c r="M93" s="66">
        <f>AC93*D93</f>
        <v>0</v>
      </c>
      <c r="N93" s="66">
        <f>AD93*D93</f>
        <v>0</v>
      </c>
      <c r="O93" s="66">
        <f>AE93*D93</f>
        <v>0</v>
      </c>
      <c r="P93" s="66">
        <f>AF93*D93</f>
        <v>0</v>
      </c>
      <c r="Q93" s="66">
        <f>AG93*D93</f>
        <v>0</v>
      </c>
      <c r="R93" s="56">
        <f>AH94*D93</f>
        <v>0</v>
      </c>
      <c r="S93" s="56">
        <f>AI93*D93</f>
        <v>0</v>
      </c>
      <c r="T93" s="56">
        <f>AJ93*D93</f>
        <v>0</v>
      </c>
      <c r="U93" s="13">
        <f>AK93*D93</f>
        <v>0</v>
      </c>
      <c r="V93" s="13">
        <f>AL93*D93</f>
        <v>0</v>
      </c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ht="20.25" customHeight="1" x14ac:dyDescent="0.3">
      <c r="A94" s="96"/>
      <c r="B94" s="84" t="s">
        <v>84</v>
      </c>
      <c r="C94" s="75" t="s">
        <v>15</v>
      </c>
      <c r="D94" s="66">
        <v>1.4999999999999999E-2</v>
      </c>
      <c r="E94" s="67">
        <v>45.83</v>
      </c>
      <c r="F94" s="72">
        <f>D94*E94</f>
        <v>0.68744999999999989</v>
      </c>
      <c r="G94" s="66">
        <f>W94*D94</f>
        <v>0</v>
      </c>
      <c r="H94" s="66">
        <f>X94*D94</f>
        <v>0</v>
      </c>
      <c r="I94" s="66">
        <f>Y94*D94</f>
        <v>19.38</v>
      </c>
      <c r="J94" s="66">
        <f>Z94*D94</f>
        <v>0.15</v>
      </c>
      <c r="K94" s="66">
        <f>AA94*D94</f>
        <v>0.44999999999999996</v>
      </c>
      <c r="L94" s="66">
        <f>AB94*D94</f>
        <v>0.3</v>
      </c>
      <c r="M94" s="66">
        <f>AC94*D94</f>
        <v>0</v>
      </c>
      <c r="N94" s="66">
        <f>AD94*D94</f>
        <v>0</v>
      </c>
      <c r="O94" s="66">
        <f>AE94*D94</f>
        <v>4.4999999999999998E-2</v>
      </c>
      <c r="P94" s="66">
        <f>AF94*D94</f>
        <v>0</v>
      </c>
      <c r="Q94" s="66">
        <f>AG94*D94</f>
        <v>0</v>
      </c>
      <c r="R94" s="56">
        <f>AH94*D94</f>
        <v>0</v>
      </c>
      <c r="S94" s="56">
        <f>AI94*D94</f>
        <v>0</v>
      </c>
      <c r="T94" s="56">
        <f>AJ94*D94</f>
        <v>0</v>
      </c>
      <c r="U94" s="13">
        <f>AK94*D94</f>
        <v>0</v>
      </c>
      <c r="V94" s="13">
        <f>AL94*D94</f>
        <v>91.99499999999999</v>
      </c>
      <c r="W94" s="10">
        <v>0</v>
      </c>
      <c r="X94" s="10">
        <v>0</v>
      </c>
      <c r="Y94" s="10">
        <v>1292</v>
      </c>
      <c r="Z94" s="10">
        <v>10</v>
      </c>
      <c r="AA94" s="10">
        <v>30</v>
      </c>
      <c r="AB94" s="10">
        <v>20</v>
      </c>
      <c r="AC94" s="10">
        <v>0</v>
      </c>
      <c r="AD94" s="10">
        <v>0</v>
      </c>
      <c r="AE94" s="10">
        <v>3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6133</v>
      </c>
    </row>
    <row r="95" spans="1:38" ht="17.25" customHeight="1" x14ac:dyDescent="0.3">
      <c r="A95" s="83"/>
      <c r="B95" s="105"/>
      <c r="C95" s="75"/>
      <c r="D95" s="66"/>
      <c r="E95" s="67"/>
      <c r="F95" s="72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56"/>
      <c r="S95" s="56"/>
      <c r="T95" s="56"/>
      <c r="U95" s="13"/>
      <c r="V95" s="13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ht="18.75" x14ac:dyDescent="0.3">
      <c r="A96" s="83"/>
      <c r="B96" s="55"/>
      <c r="C96" s="75" t="s">
        <v>16</v>
      </c>
      <c r="D96" s="66"/>
      <c r="E96" s="67"/>
      <c r="F96" s="81">
        <f>SUM(F93:F94)</f>
        <v>1.0579499999999999</v>
      </c>
      <c r="G96" s="82">
        <f t="shared" ref="G96:V96" si="63">SUM(G93:G95)</f>
        <v>0</v>
      </c>
      <c r="H96" s="82">
        <f t="shared" si="63"/>
        <v>0</v>
      </c>
      <c r="I96" s="82">
        <f t="shared" si="63"/>
        <v>19.38</v>
      </c>
      <c r="J96" s="82">
        <f t="shared" si="63"/>
        <v>0.15</v>
      </c>
      <c r="K96" s="82">
        <f t="shared" si="63"/>
        <v>0.48</v>
      </c>
      <c r="L96" s="82">
        <f t="shared" si="63"/>
        <v>0.3</v>
      </c>
      <c r="M96" s="82">
        <f t="shared" si="63"/>
        <v>0</v>
      </c>
      <c r="N96" s="82">
        <f t="shared" si="63"/>
        <v>0</v>
      </c>
      <c r="O96" s="82">
        <f t="shared" si="63"/>
        <v>4.4999999999999998E-2</v>
      </c>
      <c r="P96" s="82">
        <f t="shared" si="63"/>
        <v>0</v>
      </c>
      <c r="Q96" s="82">
        <f t="shared" si="63"/>
        <v>0</v>
      </c>
      <c r="R96" s="64">
        <f t="shared" si="63"/>
        <v>0</v>
      </c>
      <c r="S96" s="64">
        <f t="shared" si="63"/>
        <v>0</v>
      </c>
      <c r="T96" s="64">
        <f t="shared" si="63"/>
        <v>0</v>
      </c>
      <c r="U96" s="11">
        <f t="shared" si="63"/>
        <v>0</v>
      </c>
      <c r="V96" s="11">
        <f t="shared" si="63"/>
        <v>91.99499999999999</v>
      </c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ht="18.75" x14ac:dyDescent="0.3">
      <c r="A97" s="56"/>
      <c r="B97" s="55" t="s">
        <v>37</v>
      </c>
      <c r="C97" s="56"/>
      <c r="D97" s="82">
        <v>5.5E-2</v>
      </c>
      <c r="E97" s="110">
        <v>35.08</v>
      </c>
      <c r="F97" s="81">
        <f>D97*E97</f>
        <v>1.9294</v>
      </c>
      <c r="G97" s="82">
        <f>W97*D97</f>
        <v>2.6949999999999998</v>
      </c>
      <c r="H97" s="82">
        <f>X97*D97</f>
        <v>0.55000000000000004</v>
      </c>
      <c r="I97" s="82">
        <f>Y97*D97</f>
        <v>25.3</v>
      </c>
      <c r="J97" s="82">
        <f>Z97*D97</f>
        <v>231</v>
      </c>
      <c r="K97" s="82">
        <f>AA99*D97</f>
        <v>0</v>
      </c>
      <c r="L97" s="82">
        <f>AB97*D97</f>
        <v>9.9</v>
      </c>
      <c r="M97" s="82">
        <f>AC97*D97</f>
        <v>11</v>
      </c>
      <c r="N97" s="82">
        <f>AD97*D97</f>
        <v>50.6</v>
      </c>
      <c r="O97" s="82">
        <f>AE97*D97</f>
        <v>1.595</v>
      </c>
      <c r="P97" s="82">
        <f>AF97*D97</f>
        <v>0</v>
      </c>
      <c r="Q97" s="82">
        <f>AG97*D97</f>
        <v>0</v>
      </c>
      <c r="R97" s="64">
        <f>AH99*D97</f>
        <v>0</v>
      </c>
      <c r="S97" s="64">
        <f>AI97*D97</f>
        <v>1.6500000000000001E-2</v>
      </c>
      <c r="T97" s="64">
        <f>AJ97*D97</f>
        <v>0.374</v>
      </c>
      <c r="U97" s="11">
        <f>AK97*D97</f>
        <v>0</v>
      </c>
      <c r="V97" s="11">
        <f>AL97*D97</f>
        <v>121</v>
      </c>
      <c r="W97" s="10">
        <v>49</v>
      </c>
      <c r="X97" s="10">
        <v>10</v>
      </c>
      <c r="Y97" s="10">
        <v>460</v>
      </c>
      <c r="Z97" s="10">
        <v>4200</v>
      </c>
      <c r="AA97" s="10">
        <v>1430</v>
      </c>
      <c r="AB97" s="10">
        <v>180</v>
      </c>
      <c r="AC97" s="10">
        <v>200</v>
      </c>
      <c r="AD97" s="10">
        <v>920</v>
      </c>
      <c r="AE97" s="10">
        <v>29</v>
      </c>
      <c r="AF97" s="10">
        <v>0</v>
      </c>
      <c r="AG97" s="10">
        <v>0</v>
      </c>
      <c r="AH97" s="10">
        <v>0.9</v>
      </c>
      <c r="AI97" s="10">
        <v>0.3</v>
      </c>
      <c r="AJ97" s="10">
        <v>6.8</v>
      </c>
      <c r="AK97" s="10">
        <v>0</v>
      </c>
      <c r="AL97" s="10">
        <v>2200</v>
      </c>
    </row>
    <row r="98" spans="1:38" s="48" customFormat="1" ht="18.75" x14ac:dyDescent="0.3">
      <c r="A98" s="56"/>
      <c r="B98" s="54" t="s">
        <v>149</v>
      </c>
      <c r="C98" s="75"/>
      <c r="D98" s="82">
        <v>0.2</v>
      </c>
      <c r="E98" s="110">
        <v>88</v>
      </c>
      <c r="F98" s="81">
        <v>17.600000000000001</v>
      </c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64"/>
      <c r="S98" s="64"/>
      <c r="T98" s="64"/>
      <c r="U98" s="50"/>
      <c r="V98" s="50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</row>
    <row r="99" spans="1:38" s="26" customFormat="1" ht="18.75" x14ac:dyDescent="0.3">
      <c r="A99" s="111"/>
      <c r="B99" s="203" t="s">
        <v>38</v>
      </c>
      <c r="C99" s="204"/>
      <c r="D99" s="99"/>
      <c r="E99" s="99"/>
      <c r="F99" s="114">
        <v>65.959999999999994</v>
      </c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111"/>
      <c r="S99" s="111"/>
      <c r="T99" s="111"/>
      <c r="U99" s="33"/>
      <c r="V99" s="33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</row>
    <row r="100" spans="1:38" s="24" customFormat="1" ht="37.5" x14ac:dyDescent="0.3">
      <c r="A100" s="115"/>
      <c r="B100" s="116" t="s">
        <v>66</v>
      </c>
      <c r="C100" s="117"/>
      <c r="D100" s="118"/>
      <c r="E100" s="118"/>
      <c r="F100" s="119">
        <f>SUM(F99,F69)</f>
        <v>85.767399999999995</v>
      </c>
      <c r="G100" s="118">
        <f>G69+G99</f>
        <v>11.733000000000001</v>
      </c>
      <c r="H100" s="118">
        <f>H69+H99</f>
        <v>12.625</v>
      </c>
      <c r="I100" s="118">
        <f>I69+I99</f>
        <v>68.965999999999994</v>
      </c>
      <c r="J100" s="118"/>
      <c r="K100" s="118"/>
      <c r="L100" s="118"/>
      <c r="M100" s="118"/>
      <c r="N100" s="118"/>
      <c r="O100" s="118"/>
      <c r="P100" s="118"/>
      <c r="Q100" s="118"/>
      <c r="R100" s="115"/>
      <c r="S100" s="115"/>
      <c r="T100" s="115"/>
      <c r="U100" s="34"/>
      <c r="V100" s="3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</row>
    <row r="101" spans="1:38" ht="18.75" x14ac:dyDescent="0.3">
      <c r="A101" s="1"/>
      <c r="B101" s="62" t="s">
        <v>111</v>
      </c>
      <c r="C101" s="23"/>
      <c r="D101" s="63"/>
      <c r="E101" s="59"/>
      <c r="F101" s="60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23"/>
      <c r="S101" s="23"/>
      <c r="T101" s="23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ht="18.75" x14ac:dyDescent="0.3">
      <c r="A102" s="64"/>
      <c r="B102" s="65" t="s">
        <v>0</v>
      </c>
      <c r="C102" s="64"/>
      <c r="D102" s="66"/>
      <c r="E102" s="67"/>
      <c r="F102" s="67"/>
      <c r="G102" s="221" t="s">
        <v>40</v>
      </c>
      <c r="H102" s="221" t="s">
        <v>41</v>
      </c>
      <c r="I102" s="222" t="s">
        <v>42</v>
      </c>
      <c r="J102" s="221" t="s">
        <v>43</v>
      </c>
      <c r="K102" s="221"/>
      <c r="L102" s="221"/>
      <c r="M102" s="221"/>
      <c r="N102" s="221"/>
      <c r="O102" s="221"/>
      <c r="P102" s="227" t="s">
        <v>50</v>
      </c>
      <c r="Q102" s="227"/>
      <c r="R102" s="227"/>
      <c r="S102" s="227"/>
      <c r="T102" s="227"/>
      <c r="U102" s="32"/>
      <c r="V102" s="228" t="s">
        <v>52</v>
      </c>
      <c r="W102" s="9"/>
      <c r="X102" s="10"/>
      <c r="Y102" s="9"/>
      <c r="Z102" s="10"/>
      <c r="AA102" s="9"/>
      <c r="AB102" s="10"/>
      <c r="AC102" s="9"/>
      <c r="AD102" s="10"/>
      <c r="AE102" s="9"/>
      <c r="AF102" s="10"/>
      <c r="AG102" s="9"/>
      <c r="AH102" s="10"/>
      <c r="AI102" s="9"/>
      <c r="AJ102" s="10"/>
      <c r="AK102" s="10"/>
      <c r="AL102" s="10"/>
    </row>
    <row r="103" spans="1:38" ht="37.5" x14ac:dyDescent="0.3">
      <c r="A103" s="69"/>
      <c r="B103" s="70"/>
      <c r="C103" s="71" t="s">
        <v>10</v>
      </c>
      <c r="D103" s="66" t="s">
        <v>11</v>
      </c>
      <c r="E103" s="67" t="s">
        <v>12</v>
      </c>
      <c r="F103" s="72" t="s">
        <v>13</v>
      </c>
      <c r="G103" s="221"/>
      <c r="H103" s="221"/>
      <c r="I103" s="222"/>
      <c r="J103" s="66" t="s">
        <v>44</v>
      </c>
      <c r="K103" s="66" t="s">
        <v>45</v>
      </c>
      <c r="L103" s="66" t="s">
        <v>46</v>
      </c>
      <c r="M103" s="66" t="s">
        <v>47</v>
      </c>
      <c r="N103" s="66" t="s">
        <v>48</v>
      </c>
      <c r="O103" s="66" t="s">
        <v>49</v>
      </c>
      <c r="P103" s="66" t="s">
        <v>51</v>
      </c>
      <c r="Q103" s="66" t="s">
        <v>4</v>
      </c>
      <c r="R103" s="56" t="s">
        <v>5</v>
      </c>
      <c r="S103" s="56" t="s">
        <v>6</v>
      </c>
      <c r="T103" s="56" t="s">
        <v>7</v>
      </c>
      <c r="U103" s="13" t="s">
        <v>8</v>
      </c>
      <c r="V103" s="228"/>
      <c r="W103" s="10" t="s">
        <v>1</v>
      </c>
      <c r="X103" s="10" t="s">
        <v>2</v>
      </c>
      <c r="Y103" s="10" t="s">
        <v>3</v>
      </c>
      <c r="Z103" s="10" t="s">
        <v>44</v>
      </c>
      <c r="AA103" s="10" t="s">
        <v>45</v>
      </c>
      <c r="AB103" s="10" t="s">
        <v>46</v>
      </c>
      <c r="AC103" s="10" t="s">
        <v>47</v>
      </c>
      <c r="AD103" s="10" t="s">
        <v>48</v>
      </c>
      <c r="AE103" s="10" t="s">
        <v>49</v>
      </c>
      <c r="AF103" s="10" t="s">
        <v>55</v>
      </c>
      <c r="AG103" s="10" t="s">
        <v>4</v>
      </c>
      <c r="AH103" s="10" t="s">
        <v>5</v>
      </c>
      <c r="AI103" s="10" t="s">
        <v>6</v>
      </c>
      <c r="AJ103" s="10" t="s">
        <v>7</v>
      </c>
      <c r="AK103" s="10" t="s">
        <v>8</v>
      </c>
      <c r="AL103" s="9" t="s">
        <v>56</v>
      </c>
    </row>
    <row r="104" spans="1:38" ht="37.5" x14ac:dyDescent="0.3">
      <c r="A104" s="83"/>
      <c r="B104" s="102" t="s">
        <v>91</v>
      </c>
      <c r="C104" s="71" t="s">
        <v>92</v>
      </c>
      <c r="D104" s="66">
        <v>3.1E-2</v>
      </c>
      <c r="E104" s="67">
        <v>26.33</v>
      </c>
      <c r="F104" s="72">
        <f>D104*E104</f>
        <v>0.8162299999999999</v>
      </c>
      <c r="G104" s="66">
        <f>W104*D104</f>
        <v>3.5649999999999999</v>
      </c>
      <c r="H104" s="66">
        <f>X104*D104</f>
        <v>1.0229999999999999</v>
      </c>
      <c r="I104" s="66">
        <f>Y104*D104</f>
        <v>20.614999999999998</v>
      </c>
      <c r="J104" s="66">
        <f>Z104*D104</f>
        <v>3.1</v>
      </c>
      <c r="K104" s="66">
        <f>AA105*D104</f>
        <v>4.6500000000000004</v>
      </c>
      <c r="L104" s="66">
        <f>AB104*D104</f>
        <v>8.3699999999999992</v>
      </c>
      <c r="M104" s="66">
        <f>AC104*D104</f>
        <v>25.73</v>
      </c>
      <c r="N104" s="66">
        <f>AD104*D104</f>
        <v>72.23</v>
      </c>
      <c r="O104" s="66">
        <f>AE104*D104</f>
        <v>0.83699999999999997</v>
      </c>
      <c r="P104" s="66">
        <f>AF104*D104</f>
        <v>6.2000000000000006E-3</v>
      </c>
      <c r="Q104" s="66">
        <f>AG104*D104</f>
        <v>0</v>
      </c>
      <c r="R104" s="56">
        <f>AH105*D104</f>
        <v>0</v>
      </c>
      <c r="S104" s="56">
        <f>AI104*D104</f>
        <v>1.2400000000000001E-2</v>
      </c>
      <c r="T104" s="56">
        <f>AJ104*D104</f>
        <v>0.48049999999999998</v>
      </c>
      <c r="U104" s="13">
        <f>AK104*D104</f>
        <v>0</v>
      </c>
      <c r="V104" s="13">
        <f>AL104*D104</f>
        <v>107.88</v>
      </c>
      <c r="W104" s="10">
        <v>115</v>
      </c>
      <c r="X104" s="10">
        <v>33</v>
      </c>
      <c r="Y104" s="10">
        <v>665</v>
      </c>
      <c r="Z104" s="10">
        <v>100</v>
      </c>
      <c r="AA104" s="10">
        <v>2210</v>
      </c>
      <c r="AB104" s="10">
        <v>270</v>
      </c>
      <c r="AC104" s="10">
        <v>830</v>
      </c>
      <c r="AD104" s="10">
        <v>2330</v>
      </c>
      <c r="AE104" s="10">
        <v>27</v>
      </c>
      <c r="AF104" s="10">
        <v>0.2</v>
      </c>
      <c r="AG104" s="10">
        <v>0</v>
      </c>
      <c r="AH104" s="10">
        <v>4.2</v>
      </c>
      <c r="AI104" s="10">
        <v>0.4</v>
      </c>
      <c r="AJ104" s="10">
        <v>15.5</v>
      </c>
      <c r="AK104" s="10">
        <v>0</v>
      </c>
      <c r="AL104" s="10">
        <v>3480</v>
      </c>
    </row>
    <row r="105" spans="1:38" ht="37.5" x14ac:dyDescent="0.3">
      <c r="A105" s="83"/>
      <c r="B105" s="105" t="s">
        <v>134</v>
      </c>
      <c r="C105" s="71" t="s">
        <v>18</v>
      </c>
      <c r="D105" s="66">
        <v>5.0000000000000001E-3</v>
      </c>
      <c r="E105" s="67">
        <v>446.53</v>
      </c>
      <c r="F105" s="72">
        <f>D105*E105</f>
        <v>2.23265</v>
      </c>
      <c r="G105" s="66">
        <f>W105*D105</f>
        <v>2.5000000000000001E-2</v>
      </c>
      <c r="H105" s="66">
        <f>X105*D105</f>
        <v>4.125</v>
      </c>
      <c r="I105" s="66">
        <f>Y105*D105</f>
        <v>0.04</v>
      </c>
      <c r="J105" s="66">
        <f>Z105*D105</f>
        <v>0.35000000000000003</v>
      </c>
      <c r="K105" s="66">
        <f>AA105*D105</f>
        <v>0.75</v>
      </c>
      <c r="L105" s="66">
        <f>AB105*D105</f>
        <v>0.6</v>
      </c>
      <c r="M105" s="66">
        <f>AC105*D105</f>
        <v>0.02</v>
      </c>
      <c r="N105" s="66">
        <f>AD105*D105</f>
        <v>0.95000000000000007</v>
      </c>
      <c r="O105" s="66">
        <f>AE105*D105</f>
        <v>0.01</v>
      </c>
      <c r="P105" s="66">
        <f>AF105*D105</f>
        <v>1.9E-2</v>
      </c>
      <c r="Q105" s="66">
        <f>AG105*D105</f>
        <v>2.9500000000000002E-2</v>
      </c>
      <c r="R105" s="56">
        <f>AH105*D105</f>
        <v>0</v>
      </c>
      <c r="S105" s="56">
        <f>AI105*D105</f>
        <v>5.0000000000000001E-3</v>
      </c>
      <c r="T105" s="56">
        <f>AJ105*D105</f>
        <v>2.5000000000000001E-3</v>
      </c>
      <c r="U105" s="13">
        <f>AK105*D105</f>
        <v>0</v>
      </c>
      <c r="V105" s="13">
        <f>AL105*D105</f>
        <v>37.4</v>
      </c>
      <c r="W105" s="10">
        <v>5</v>
      </c>
      <c r="X105" s="10">
        <v>825</v>
      </c>
      <c r="Y105" s="10">
        <v>8</v>
      </c>
      <c r="Z105" s="10">
        <v>70</v>
      </c>
      <c r="AA105" s="10">
        <v>150</v>
      </c>
      <c r="AB105" s="10">
        <v>120</v>
      </c>
      <c r="AC105" s="10">
        <v>4</v>
      </c>
      <c r="AD105" s="10">
        <v>190</v>
      </c>
      <c r="AE105" s="10">
        <v>2</v>
      </c>
      <c r="AF105" s="10">
        <v>3.8</v>
      </c>
      <c r="AG105" s="10">
        <v>5.9</v>
      </c>
      <c r="AH105" s="10">
        <v>0</v>
      </c>
      <c r="AI105" s="10">
        <v>1</v>
      </c>
      <c r="AJ105" s="10">
        <v>0.5</v>
      </c>
      <c r="AK105" s="10">
        <v>0</v>
      </c>
      <c r="AL105" s="10">
        <v>7480</v>
      </c>
    </row>
    <row r="106" spans="1:38" ht="18.75" x14ac:dyDescent="0.3">
      <c r="A106" s="83"/>
      <c r="B106" s="105"/>
      <c r="C106" s="75" t="s">
        <v>15</v>
      </c>
      <c r="D106" s="66">
        <v>5.0000000000000001E-3</v>
      </c>
      <c r="E106" s="67">
        <v>45.83</v>
      </c>
      <c r="F106" s="72">
        <f>D106*E106</f>
        <v>0.22914999999999999</v>
      </c>
      <c r="G106" s="66">
        <f>W106*D106</f>
        <v>0</v>
      </c>
      <c r="H106" s="66">
        <f>X106*D106</f>
        <v>0</v>
      </c>
      <c r="I106" s="66">
        <f>Y106*D106</f>
        <v>4.99</v>
      </c>
      <c r="J106" s="66">
        <f>Z106*D106</f>
        <v>0.05</v>
      </c>
      <c r="K106" s="66">
        <f>AA106*D106</f>
        <v>0.15</v>
      </c>
      <c r="L106" s="66">
        <f>AB106*D106</f>
        <v>0.1</v>
      </c>
      <c r="M106" s="66">
        <f>AC106*D106</f>
        <v>0</v>
      </c>
      <c r="N106" s="66">
        <f>AD106*D106</f>
        <v>0</v>
      </c>
      <c r="O106" s="66">
        <f>AE106*D106</f>
        <v>1.4999999999999999E-2</v>
      </c>
      <c r="P106" s="66">
        <f>AF106*D106</f>
        <v>0</v>
      </c>
      <c r="Q106" s="66">
        <f>AG106*D106</f>
        <v>0</v>
      </c>
      <c r="R106" s="56">
        <f>AH106*D106</f>
        <v>0</v>
      </c>
      <c r="S106" s="56">
        <f>AI106*D106</f>
        <v>0</v>
      </c>
      <c r="T106" s="56">
        <f>AJ106*D106</f>
        <v>0</v>
      </c>
      <c r="U106" s="13">
        <f>AK106*D106</f>
        <v>0</v>
      </c>
      <c r="V106" s="13">
        <f>AL106*D106</f>
        <v>18.95</v>
      </c>
      <c r="W106" s="10">
        <v>0</v>
      </c>
      <c r="X106" s="10">
        <v>0</v>
      </c>
      <c r="Y106" s="10">
        <v>998</v>
      </c>
      <c r="Z106" s="10">
        <v>10</v>
      </c>
      <c r="AA106" s="10">
        <v>30</v>
      </c>
      <c r="AB106" s="10">
        <v>20</v>
      </c>
      <c r="AC106" s="10">
        <v>0</v>
      </c>
      <c r="AD106" s="10">
        <v>0</v>
      </c>
      <c r="AE106" s="10">
        <v>3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3790</v>
      </c>
    </row>
    <row r="107" spans="1:38" ht="18.75" x14ac:dyDescent="0.3">
      <c r="A107" s="83"/>
      <c r="B107" s="105"/>
      <c r="C107" s="75" t="s">
        <v>60</v>
      </c>
      <c r="D107" s="66">
        <v>0.1</v>
      </c>
      <c r="E107" s="67">
        <v>59.08</v>
      </c>
      <c r="F107" s="72">
        <f>D107*E107</f>
        <v>5.9080000000000004</v>
      </c>
      <c r="G107" s="66">
        <f>W107*D107</f>
        <v>2.8000000000000003</v>
      </c>
      <c r="H107" s="66">
        <f>X107*D107</f>
        <v>3.2</v>
      </c>
      <c r="I107" s="66">
        <f>Y107*D107</f>
        <v>4.7</v>
      </c>
      <c r="J107" s="66">
        <f>Z107*D107</f>
        <v>50</v>
      </c>
      <c r="K107" s="66">
        <f>AA107*D107</f>
        <v>146</v>
      </c>
      <c r="L107" s="66">
        <f>AB107*D107</f>
        <v>120</v>
      </c>
      <c r="M107" s="66">
        <f>AC107*D107</f>
        <v>14</v>
      </c>
      <c r="N107" s="66">
        <f>AD107*D107</f>
        <v>90</v>
      </c>
      <c r="O107" s="66">
        <f>AE107*D107</f>
        <v>0.06</v>
      </c>
      <c r="P107" s="66">
        <f>AF107*D107</f>
        <v>2.0000000000000004E-2</v>
      </c>
      <c r="Q107" s="66">
        <f>AG107*D107</f>
        <v>1.0000000000000002E-2</v>
      </c>
      <c r="R107" s="56">
        <f>AH107*D107</f>
        <v>4.0000000000000008E-2</v>
      </c>
      <c r="S107" s="56">
        <f>AI107*D107</f>
        <v>0.15000000000000002</v>
      </c>
      <c r="T107" s="56">
        <f>AJ107*D107</f>
        <v>0.1</v>
      </c>
      <c r="U107" s="13">
        <f>AK107*D107</f>
        <v>1.3</v>
      </c>
      <c r="V107" s="13">
        <f>AL107*D107</f>
        <v>58</v>
      </c>
      <c r="W107" s="10">
        <v>28</v>
      </c>
      <c r="X107" s="10">
        <v>32</v>
      </c>
      <c r="Y107" s="10">
        <v>47</v>
      </c>
      <c r="Z107" s="10">
        <v>500</v>
      </c>
      <c r="AA107" s="10">
        <v>1460</v>
      </c>
      <c r="AB107" s="10">
        <v>1200</v>
      </c>
      <c r="AC107" s="10">
        <v>140</v>
      </c>
      <c r="AD107" s="10">
        <v>900</v>
      </c>
      <c r="AE107" s="10">
        <v>0.6</v>
      </c>
      <c r="AF107" s="10">
        <v>0.2</v>
      </c>
      <c r="AG107" s="10">
        <v>0.1</v>
      </c>
      <c r="AH107" s="10">
        <v>0.4</v>
      </c>
      <c r="AI107" s="10">
        <v>1.5</v>
      </c>
      <c r="AJ107" s="10">
        <v>1</v>
      </c>
      <c r="AK107" s="10">
        <v>13</v>
      </c>
      <c r="AL107" s="10">
        <v>580</v>
      </c>
    </row>
    <row r="108" spans="1:38" ht="18.75" x14ac:dyDescent="0.3">
      <c r="A108" s="79"/>
      <c r="B108" s="80"/>
      <c r="C108" s="75" t="s">
        <v>30</v>
      </c>
      <c r="D108" s="66">
        <v>0</v>
      </c>
      <c r="E108" s="67">
        <v>0</v>
      </c>
      <c r="F108" s="81">
        <f t="shared" ref="F108:V108" si="64">SUM(F104:F107)</f>
        <v>9.1860300000000006</v>
      </c>
      <c r="G108" s="82">
        <f t="shared" si="64"/>
        <v>6.3900000000000006</v>
      </c>
      <c r="H108" s="82">
        <f t="shared" si="64"/>
        <v>8.347999999999999</v>
      </c>
      <c r="I108" s="82">
        <f t="shared" si="64"/>
        <v>30.344999999999995</v>
      </c>
      <c r="J108" s="82">
        <f t="shared" si="64"/>
        <v>53.5</v>
      </c>
      <c r="K108" s="82">
        <f t="shared" si="64"/>
        <v>151.55000000000001</v>
      </c>
      <c r="L108" s="82">
        <f t="shared" si="64"/>
        <v>129.07</v>
      </c>
      <c r="M108" s="82">
        <f t="shared" si="64"/>
        <v>39.75</v>
      </c>
      <c r="N108" s="82">
        <f t="shared" si="64"/>
        <v>163.18</v>
      </c>
      <c r="O108" s="82">
        <f t="shared" si="64"/>
        <v>0.92199999999999993</v>
      </c>
      <c r="P108" s="82">
        <f t="shared" si="64"/>
        <v>4.5200000000000004E-2</v>
      </c>
      <c r="Q108" s="82">
        <f t="shared" si="64"/>
        <v>3.9500000000000007E-2</v>
      </c>
      <c r="R108" s="64">
        <f t="shared" si="64"/>
        <v>4.0000000000000008E-2</v>
      </c>
      <c r="S108" s="64">
        <f t="shared" si="64"/>
        <v>0.16740000000000002</v>
      </c>
      <c r="T108" s="64">
        <f t="shared" si="64"/>
        <v>0.58299999999999996</v>
      </c>
      <c r="U108" s="11">
        <f t="shared" si="64"/>
        <v>1.3</v>
      </c>
      <c r="V108" s="11">
        <f t="shared" si="64"/>
        <v>222.23</v>
      </c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</row>
    <row r="109" spans="1:38" s="48" customFormat="1" ht="18.75" x14ac:dyDescent="0.3">
      <c r="A109" s="79"/>
      <c r="B109" s="80" t="s">
        <v>155</v>
      </c>
      <c r="C109" s="75" t="s">
        <v>144</v>
      </c>
      <c r="D109" s="66">
        <v>0.01</v>
      </c>
      <c r="E109" s="67">
        <v>446.53</v>
      </c>
      <c r="F109" s="129">
        <v>4.46</v>
      </c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64"/>
      <c r="S109" s="64"/>
      <c r="T109" s="64"/>
      <c r="U109" s="50"/>
      <c r="V109" s="50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</row>
    <row r="110" spans="1:38" ht="18.75" x14ac:dyDescent="0.3">
      <c r="A110" s="64"/>
      <c r="B110" s="130"/>
      <c r="C110" s="56" t="s">
        <v>108</v>
      </c>
      <c r="D110" s="66">
        <v>0.03</v>
      </c>
      <c r="E110" s="67">
        <v>71.94</v>
      </c>
      <c r="F110" s="72">
        <f>D110*E110</f>
        <v>2.1581999999999999</v>
      </c>
      <c r="G110" s="66">
        <f>W110*D110</f>
        <v>2.31</v>
      </c>
      <c r="H110" s="66">
        <f>X110*D110</f>
        <v>0.89999999999999991</v>
      </c>
      <c r="I110" s="66">
        <f>Y110*D110</f>
        <v>14.94</v>
      </c>
      <c r="J110" s="66">
        <f>Z110*D110</f>
        <v>128.69999999999999</v>
      </c>
      <c r="K110" s="66">
        <f>AA111*D110</f>
        <v>0</v>
      </c>
      <c r="L110" s="66">
        <f>AB110*D110</f>
        <v>6.6</v>
      </c>
      <c r="M110" s="66">
        <f>AC110*D110</f>
        <v>9.9</v>
      </c>
      <c r="N110" s="66">
        <f>AD110*D110</f>
        <v>25.5</v>
      </c>
      <c r="O110" s="66">
        <f>AE110*D110</f>
        <v>0.6</v>
      </c>
      <c r="P110" s="66">
        <f>AF110*D110</f>
        <v>0</v>
      </c>
      <c r="Q110" s="66">
        <f>AG110*D110</f>
        <v>0</v>
      </c>
      <c r="R110" s="56">
        <f>AH111*D110</f>
        <v>0</v>
      </c>
      <c r="S110" s="56">
        <f>AI110*D110</f>
        <v>1.4999999999999999E-2</v>
      </c>
      <c r="T110" s="56">
        <f>AJ110*D110</f>
        <v>0.47099999999999997</v>
      </c>
      <c r="U110" s="13">
        <f>AK110*D110</f>
        <v>0</v>
      </c>
      <c r="V110" s="13">
        <f>AL110*D110</f>
        <v>78.599999999999994</v>
      </c>
      <c r="W110" s="10">
        <v>77</v>
      </c>
      <c r="X110" s="10">
        <v>30</v>
      </c>
      <c r="Y110" s="10">
        <v>498</v>
      </c>
      <c r="Z110" s="10">
        <v>4290</v>
      </c>
      <c r="AA110" s="10">
        <v>1310</v>
      </c>
      <c r="AB110" s="10">
        <v>220</v>
      </c>
      <c r="AC110" s="10">
        <v>330</v>
      </c>
      <c r="AD110" s="10">
        <v>850</v>
      </c>
      <c r="AE110" s="10">
        <v>20</v>
      </c>
      <c r="AF110" s="10">
        <v>0</v>
      </c>
      <c r="AG110" s="10">
        <v>0</v>
      </c>
      <c r="AH110" s="10">
        <v>1.6</v>
      </c>
      <c r="AI110" s="10">
        <v>0.5</v>
      </c>
      <c r="AJ110" s="10">
        <v>15.7</v>
      </c>
      <c r="AK110" s="10">
        <v>0</v>
      </c>
      <c r="AL110" s="10">
        <v>2620</v>
      </c>
    </row>
    <row r="111" spans="1:38" ht="18.75" x14ac:dyDescent="0.3">
      <c r="A111" s="64"/>
      <c r="B111" s="94"/>
      <c r="C111" s="56" t="s">
        <v>30</v>
      </c>
      <c r="D111" s="66"/>
      <c r="E111" s="66"/>
      <c r="F111" s="95">
        <v>6.62</v>
      </c>
      <c r="G111" s="82">
        <f t="shared" ref="G111:V111" si="65">SUM(G110:G110)</f>
        <v>2.31</v>
      </c>
      <c r="H111" s="82">
        <f t="shared" si="65"/>
        <v>0.89999999999999991</v>
      </c>
      <c r="I111" s="82">
        <f t="shared" si="65"/>
        <v>14.94</v>
      </c>
      <c r="J111" s="82">
        <f t="shared" si="65"/>
        <v>128.69999999999999</v>
      </c>
      <c r="K111" s="82">
        <f t="shared" si="65"/>
        <v>0</v>
      </c>
      <c r="L111" s="82">
        <f t="shared" si="65"/>
        <v>6.6</v>
      </c>
      <c r="M111" s="82">
        <f t="shared" si="65"/>
        <v>9.9</v>
      </c>
      <c r="N111" s="82">
        <f t="shared" si="65"/>
        <v>25.5</v>
      </c>
      <c r="O111" s="82">
        <f t="shared" si="65"/>
        <v>0.6</v>
      </c>
      <c r="P111" s="82">
        <f t="shared" si="65"/>
        <v>0</v>
      </c>
      <c r="Q111" s="82">
        <f t="shared" si="65"/>
        <v>0</v>
      </c>
      <c r="R111" s="64">
        <f t="shared" si="65"/>
        <v>0</v>
      </c>
      <c r="S111" s="64">
        <f t="shared" si="65"/>
        <v>1.4999999999999999E-2</v>
      </c>
      <c r="T111" s="64">
        <f t="shared" si="65"/>
        <v>0.47099999999999997</v>
      </c>
      <c r="U111" s="11">
        <f t="shared" si="65"/>
        <v>0</v>
      </c>
      <c r="V111" s="11">
        <f t="shared" si="65"/>
        <v>78.599999999999994</v>
      </c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</row>
    <row r="112" spans="1:38" ht="18.75" x14ac:dyDescent="0.3">
      <c r="A112" s="96"/>
      <c r="B112" s="70" t="s">
        <v>9</v>
      </c>
      <c r="C112" s="75" t="s">
        <v>14</v>
      </c>
      <c r="D112" s="66">
        <v>1E-3</v>
      </c>
      <c r="E112" s="67">
        <v>370.5</v>
      </c>
      <c r="F112" s="72">
        <f>D112*E112</f>
        <v>0.3705</v>
      </c>
      <c r="G112" s="66">
        <f>W112*D112</f>
        <v>0</v>
      </c>
      <c r="H112" s="66">
        <f>X112*D112</f>
        <v>0</v>
      </c>
      <c r="I112" s="66">
        <f>Y112*D112</f>
        <v>0</v>
      </c>
      <c r="J112" s="66">
        <f>Z112*D112</f>
        <v>0</v>
      </c>
      <c r="K112" s="66">
        <f>AA113*D112</f>
        <v>0.03</v>
      </c>
      <c r="L112" s="66">
        <f>AB112*D112</f>
        <v>0</v>
      </c>
      <c r="M112" s="66">
        <f>AC112*D112</f>
        <v>0</v>
      </c>
      <c r="N112" s="66">
        <f>AD112*D112</f>
        <v>0</v>
      </c>
      <c r="O112" s="66">
        <f>AE112*D112</f>
        <v>0</v>
      </c>
      <c r="P112" s="66">
        <f>AF112*D112</f>
        <v>0</v>
      </c>
      <c r="Q112" s="66">
        <f>AG112*D112</f>
        <v>0</v>
      </c>
      <c r="R112" s="56">
        <f>AH113*D112</f>
        <v>0</v>
      </c>
      <c r="S112" s="56">
        <f>AI112*D112</f>
        <v>0</v>
      </c>
      <c r="T112" s="56">
        <f>AJ112*D112</f>
        <v>0</v>
      </c>
      <c r="U112" s="13">
        <f>AK112*D112</f>
        <v>0</v>
      </c>
      <c r="V112" s="13">
        <f>AL112*D112</f>
        <v>0</v>
      </c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ht="18.75" x14ac:dyDescent="0.3">
      <c r="A113" s="96"/>
      <c r="B113" s="84" t="s">
        <v>84</v>
      </c>
      <c r="C113" s="75" t="s">
        <v>15</v>
      </c>
      <c r="D113" s="66">
        <v>1.4999999999999999E-2</v>
      </c>
      <c r="E113" s="67">
        <v>45.83</v>
      </c>
      <c r="F113" s="72">
        <f>D113*E113</f>
        <v>0.68744999999999989</v>
      </c>
      <c r="G113" s="66">
        <f>W113*D113</f>
        <v>0</v>
      </c>
      <c r="H113" s="66">
        <f>X113*D113</f>
        <v>0</v>
      </c>
      <c r="I113" s="66">
        <f>Y113*D113</f>
        <v>19.38</v>
      </c>
      <c r="J113" s="66">
        <f>Z113*D113</f>
        <v>0.15</v>
      </c>
      <c r="K113" s="66">
        <f>AA113*D113</f>
        <v>0.44999999999999996</v>
      </c>
      <c r="L113" s="66">
        <f>AB113*D113</f>
        <v>0.3</v>
      </c>
      <c r="M113" s="66">
        <f>AC113*D113</f>
        <v>0</v>
      </c>
      <c r="N113" s="66">
        <f>AD113*D113</f>
        <v>0</v>
      </c>
      <c r="O113" s="66">
        <f>AE113*D113</f>
        <v>4.4999999999999998E-2</v>
      </c>
      <c r="P113" s="66">
        <f>AF113*D113</f>
        <v>0</v>
      </c>
      <c r="Q113" s="66">
        <f>AG113*D113</f>
        <v>0</v>
      </c>
      <c r="R113" s="56">
        <f>AH113*D113</f>
        <v>0</v>
      </c>
      <c r="S113" s="56">
        <f>AI113*D113</f>
        <v>0</v>
      </c>
      <c r="T113" s="56">
        <f>AJ113*D113</f>
        <v>0</v>
      </c>
      <c r="U113" s="13">
        <f>AK113*D113</f>
        <v>0</v>
      </c>
      <c r="V113" s="13">
        <f>AL113*D113</f>
        <v>91.99499999999999</v>
      </c>
      <c r="W113" s="10">
        <v>0</v>
      </c>
      <c r="X113" s="10">
        <v>0</v>
      </c>
      <c r="Y113" s="10">
        <v>1292</v>
      </c>
      <c r="Z113" s="10">
        <v>10</v>
      </c>
      <c r="AA113" s="10">
        <v>30</v>
      </c>
      <c r="AB113" s="10">
        <v>20</v>
      </c>
      <c r="AC113" s="10">
        <v>0</v>
      </c>
      <c r="AD113" s="10">
        <v>0</v>
      </c>
      <c r="AE113" s="10">
        <v>3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6133</v>
      </c>
    </row>
    <row r="114" spans="1:38" ht="18.75" x14ac:dyDescent="0.3">
      <c r="A114" s="96"/>
      <c r="B114" s="105"/>
      <c r="C114" s="75" t="s">
        <v>16</v>
      </c>
      <c r="D114" s="66"/>
      <c r="E114" s="67"/>
      <c r="F114" s="81">
        <f>SUM(F112:F113)</f>
        <v>1.0579499999999999</v>
      </c>
      <c r="G114" s="82">
        <f t="shared" ref="G114:V114" si="66">SUM(G112:G113)</f>
        <v>0</v>
      </c>
      <c r="H114" s="82">
        <f t="shared" si="66"/>
        <v>0</v>
      </c>
      <c r="I114" s="82">
        <f t="shared" si="66"/>
        <v>19.38</v>
      </c>
      <c r="J114" s="82">
        <f t="shared" si="66"/>
        <v>0.15</v>
      </c>
      <c r="K114" s="82">
        <f t="shared" si="66"/>
        <v>0.48</v>
      </c>
      <c r="L114" s="82">
        <f t="shared" si="66"/>
        <v>0.3</v>
      </c>
      <c r="M114" s="82">
        <f t="shared" si="66"/>
        <v>0</v>
      </c>
      <c r="N114" s="82">
        <f t="shared" si="66"/>
        <v>0</v>
      </c>
      <c r="O114" s="82">
        <f t="shared" si="66"/>
        <v>4.4999999999999998E-2</v>
      </c>
      <c r="P114" s="82">
        <f t="shared" si="66"/>
        <v>0</v>
      </c>
      <c r="Q114" s="82">
        <f t="shared" si="66"/>
        <v>0</v>
      </c>
      <c r="R114" s="64">
        <f t="shared" si="66"/>
        <v>0</v>
      </c>
      <c r="S114" s="64">
        <f t="shared" si="66"/>
        <v>0</v>
      </c>
      <c r="T114" s="64">
        <f t="shared" si="66"/>
        <v>0</v>
      </c>
      <c r="U114" s="11">
        <f t="shared" si="66"/>
        <v>0</v>
      </c>
      <c r="V114" s="11">
        <f t="shared" si="66"/>
        <v>91.99499999999999</v>
      </c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s="26" customFormat="1" ht="18.75" x14ac:dyDescent="0.3">
      <c r="A115" s="98"/>
      <c r="B115" s="201" t="s">
        <v>109</v>
      </c>
      <c r="C115" s="202"/>
      <c r="D115" s="99"/>
      <c r="E115" s="99"/>
      <c r="F115" s="100">
        <v>16.87</v>
      </c>
      <c r="G115" s="101">
        <f t="shared" ref="G115:V115" si="67">G108+G111+G114</f>
        <v>8.7000000000000011</v>
      </c>
      <c r="H115" s="101">
        <f t="shared" si="67"/>
        <v>9.2479999999999993</v>
      </c>
      <c r="I115" s="101">
        <f t="shared" si="67"/>
        <v>64.664999999999992</v>
      </c>
      <c r="J115" s="101">
        <f t="shared" si="67"/>
        <v>182.35</v>
      </c>
      <c r="K115" s="101">
        <f t="shared" si="67"/>
        <v>152.03</v>
      </c>
      <c r="L115" s="101">
        <f t="shared" si="67"/>
        <v>135.97</v>
      </c>
      <c r="M115" s="101">
        <f t="shared" si="67"/>
        <v>49.65</v>
      </c>
      <c r="N115" s="101">
        <f t="shared" si="67"/>
        <v>188.68</v>
      </c>
      <c r="O115" s="101">
        <f t="shared" si="67"/>
        <v>1.5669999999999997</v>
      </c>
      <c r="P115" s="101">
        <f t="shared" si="67"/>
        <v>4.5200000000000004E-2</v>
      </c>
      <c r="Q115" s="101">
        <f t="shared" si="67"/>
        <v>3.9500000000000007E-2</v>
      </c>
      <c r="R115" s="98">
        <f t="shared" si="67"/>
        <v>4.0000000000000008E-2</v>
      </c>
      <c r="S115" s="98">
        <f t="shared" si="67"/>
        <v>0.18240000000000001</v>
      </c>
      <c r="T115" s="98">
        <f t="shared" si="67"/>
        <v>1.0539999999999998</v>
      </c>
      <c r="U115" s="28">
        <f t="shared" si="67"/>
        <v>1.3</v>
      </c>
      <c r="V115" s="28">
        <f t="shared" si="67"/>
        <v>392.82499999999999</v>
      </c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</row>
    <row r="116" spans="1:38" ht="18.75" x14ac:dyDescent="0.3">
      <c r="A116" s="64"/>
      <c r="B116" s="219" t="s">
        <v>20</v>
      </c>
      <c r="C116" s="220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56"/>
      <c r="S116" s="56"/>
      <c r="T116" s="56"/>
      <c r="U116" s="13"/>
      <c r="V116" s="13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</row>
    <row r="117" spans="1:38" s="48" customFormat="1" ht="37.5" x14ac:dyDescent="0.3">
      <c r="A117" s="96"/>
      <c r="B117" s="166" t="s">
        <v>85</v>
      </c>
      <c r="C117" s="75" t="s">
        <v>22</v>
      </c>
      <c r="D117" s="68">
        <v>0.01</v>
      </c>
      <c r="E117" s="67">
        <v>265.35000000000002</v>
      </c>
      <c r="F117" s="72">
        <f t="shared" ref="F117:F118" si="68">D117*E117</f>
        <v>2.6535000000000002</v>
      </c>
      <c r="G117" s="68">
        <f t="shared" ref="G117:G123" si="69">W117*D117</f>
        <v>1.86</v>
      </c>
      <c r="H117" s="68">
        <f t="shared" ref="H117:H123" si="70">X117*D117</f>
        <v>1.6</v>
      </c>
      <c r="I117" s="68">
        <f t="shared" ref="I117:I123" si="71">Y117*D117</f>
        <v>0</v>
      </c>
      <c r="J117" s="68">
        <f t="shared" ref="J117:J123" si="72">Z117*D117</f>
        <v>6.5</v>
      </c>
      <c r="K117" s="68">
        <f t="shared" ref="K117:K121" si="73">AA118*D117</f>
        <v>0</v>
      </c>
      <c r="L117" s="68">
        <f t="shared" ref="L117:L123" si="74">AB117*D117</f>
        <v>0.9</v>
      </c>
      <c r="M117" s="68">
        <f t="shared" ref="M117:M123" si="75">AC117*D117</f>
        <v>2.2000000000000002</v>
      </c>
      <c r="N117" s="68">
        <f t="shared" ref="N117:N123" si="76">AD117*D117</f>
        <v>18.8</v>
      </c>
      <c r="O117" s="68">
        <f t="shared" ref="O117:O123" si="77">AE117*D117</f>
        <v>0.27</v>
      </c>
      <c r="P117" s="68">
        <f t="shared" ref="P117:P123" si="78">AF117*D117</f>
        <v>0</v>
      </c>
      <c r="Q117" s="68">
        <f t="shared" ref="Q117:Q123" si="79">AG117*D117</f>
        <v>0</v>
      </c>
      <c r="R117" s="56">
        <f t="shared" ref="R117:R121" si="80">AH118*D117</f>
        <v>0</v>
      </c>
      <c r="S117" s="56">
        <f t="shared" ref="S117:S123" si="81">AI117*D117</f>
        <v>1.4999999999999999E-2</v>
      </c>
      <c r="T117" s="56">
        <f t="shared" ref="T117:T123" si="82">AJ117*D117</f>
        <v>0.47000000000000003</v>
      </c>
      <c r="U117" s="51">
        <f t="shared" ref="U117:U123" si="83">AK117*D117</f>
        <v>0</v>
      </c>
      <c r="V117" s="51">
        <f t="shared" ref="V117:V123" si="84">AL117*D117</f>
        <v>21.8</v>
      </c>
      <c r="W117" s="49">
        <v>186</v>
      </c>
      <c r="X117" s="49">
        <v>160</v>
      </c>
      <c r="Y117" s="49">
        <v>0</v>
      </c>
      <c r="Z117" s="49">
        <v>650</v>
      </c>
      <c r="AA117" s="49">
        <v>3250</v>
      </c>
      <c r="AB117" s="49">
        <v>90</v>
      </c>
      <c r="AC117" s="49">
        <v>220</v>
      </c>
      <c r="AD117" s="49">
        <v>1880</v>
      </c>
      <c r="AE117" s="49">
        <v>27</v>
      </c>
      <c r="AF117" s="49">
        <v>0</v>
      </c>
      <c r="AG117" s="49">
        <v>0</v>
      </c>
      <c r="AH117" s="49">
        <v>0.6</v>
      </c>
      <c r="AI117" s="49">
        <v>1.5</v>
      </c>
      <c r="AJ117" s="49">
        <v>47</v>
      </c>
      <c r="AK117" s="49">
        <v>0</v>
      </c>
      <c r="AL117" s="49">
        <v>2180</v>
      </c>
    </row>
    <row r="118" spans="1:38" s="48" customFormat="1" ht="56.25" x14ac:dyDescent="0.3">
      <c r="A118" s="96"/>
      <c r="B118" s="84"/>
      <c r="C118" s="71" t="s">
        <v>23</v>
      </c>
      <c r="D118" s="68">
        <v>2E-3</v>
      </c>
      <c r="E118" s="67">
        <v>91.9</v>
      </c>
      <c r="F118" s="72">
        <f t="shared" si="68"/>
        <v>0.18380000000000002</v>
      </c>
      <c r="G118" s="68">
        <f t="shared" si="69"/>
        <v>0</v>
      </c>
      <c r="H118" s="68">
        <f t="shared" si="70"/>
        <v>1.998</v>
      </c>
      <c r="I118" s="68">
        <f t="shared" si="71"/>
        <v>0</v>
      </c>
      <c r="J118" s="68">
        <f t="shared" si="72"/>
        <v>0</v>
      </c>
      <c r="K118" s="68">
        <f t="shared" si="73"/>
        <v>7.6000000000000005</v>
      </c>
      <c r="L118" s="68">
        <f t="shared" si="74"/>
        <v>0</v>
      </c>
      <c r="M118" s="68">
        <f t="shared" si="75"/>
        <v>0</v>
      </c>
      <c r="N118" s="68">
        <f t="shared" si="76"/>
        <v>0</v>
      </c>
      <c r="O118" s="68">
        <f t="shared" si="77"/>
        <v>0</v>
      </c>
      <c r="P118" s="68">
        <f t="shared" si="78"/>
        <v>0</v>
      </c>
      <c r="Q118" s="68">
        <f t="shared" si="79"/>
        <v>0</v>
      </c>
      <c r="R118" s="56">
        <f t="shared" si="80"/>
        <v>8.6E-3</v>
      </c>
      <c r="S118" s="56">
        <f t="shared" si="81"/>
        <v>0</v>
      </c>
      <c r="T118" s="56">
        <f t="shared" si="82"/>
        <v>0</v>
      </c>
      <c r="U118" s="51">
        <f t="shared" si="83"/>
        <v>0</v>
      </c>
      <c r="V118" s="51">
        <f t="shared" si="84"/>
        <v>17.98</v>
      </c>
      <c r="W118" s="49">
        <v>0</v>
      </c>
      <c r="X118" s="49">
        <v>999</v>
      </c>
      <c r="Y118" s="49">
        <v>0</v>
      </c>
      <c r="Z118" s="49">
        <v>0</v>
      </c>
      <c r="AA118" s="49">
        <v>0</v>
      </c>
      <c r="AB118" s="49">
        <v>0</v>
      </c>
      <c r="AC118" s="49">
        <v>0</v>
      </c>
      <c r="AD118" s="49">
        <v>0</v>
      </c>
      <c r="AE118" s="49">
        <v>0</v>
      </c>
      <c r="AF118" s="49">
        <v>0</v>
      </c>
      <c r="AG118" s="49">
        <v>0</v>
      </c>
      <c r="AH118" s="49">
        <v>0</v>
      </c>
      <c r="AI118" s="49">
        <v>0</v>
      </c>
      <c r="AJ118" s="49">
        <v>0</v>
      </c>
      <c r="AK118" s="49">
        <v>0</v>
      </c>
      <c r="AL118" s="49">
        <v>8990</v>
      </c>
    </row>
    <row r="119" spans="1:38" s="48" customFormat="1" ht="37.5" x14ac:dyDescent="0.3">
      <c r="A119" s="96"/>
      <c r="B119" s="84">
        <v>250</v>
      </c>
      <c r="C119" s="71" t="s">
        <v>142</v>
      </c>
      <c r="D119" s="68">
        <v>0.01</v>
      </c>
      <c r="E119" s="67">
        <v>45.26</v>
      </c>
      <c r="F119" s="72">
        <f>PRODUCT(D119,E119)</f>
        <v>0.4526</v>
      </c>
      <c r="G119" s="68">
        <f t="shared" si="69"/>
        <v>1.26</v>
      </c>
      <c r="H119" s="68">
        <f t="shared" si="70"/>
        <v>0.33</v>
      </c>
      <c r="I119" s="68">
        <f t="shared" si="71"/>
        <v>6.21</v>
      </c>
      <c r="J119" s="68">
        <f t="shared" si="72"/>
        <v>0.3</v>
      </c>
      <c r="K119" s="68">
        <f t="shared" si="73"/>
        <v>17.5</v>
      </c>
      <c r="L119" s="68">
        <f t="shared" si="74"/>
        <v>2</v>
      </c>
      <c r="M119" s="68">
        <f t="shared" si="75"/>
        <v>20</v>
      </c>
      <c r="N119" s="68">
        <f t="shared" si="76"/>
        <v>29.8</v>
      </c>
      <c r="O119" s="68">
        <f t="shared" si="77"/>
        <v>0.67</v>
      </c>
      <c r="P119" s="68">
        <f t="shared" si="78"/>
        <v>1E-3</v>
      </c>
      <c r="Q119" s="68">
        <f t="shared" si="79"/>
        <v>0</v>
      </c>
      <c r="R119" s="56">
        <f t="shared" si="80"/>
        <v>5.0000000000000001E-3</v>
      </c>
      <c r="S119" s="56">
        <f t="shared" si="81"/>
        <v>0.02</v>
      </c>
      <c r="T119" s="56">
        <f t="shared" si="82"/>
        <v>0.41899999999999998</v>
      </c>
      <c r="U119" s="51">
        <f t="shared" si="83"/>
        <v>0</v>
      </c>
      <c r="V119" s="51">
        <f t="shared" si="84"/>
        <v>33.5</v>
      </c>
      <c r="W119" s="49">
        <v>126</v>
      </c>
      <c r="X119" s="49">
        <v>33</v>
      </c>
      <c r="Y119" s="49">
        <v>621</v>
      </c>
      <c r="Z119" s="49">
        <v>30</v>
      </c>
      <c r="AA119" s="49">
        <v>3800</v>
      </c>
      <c r="AB119" s="49">
        <v>200</v>
      </c>
      <c r="AC119" s="49">
        <v>2000</v>
      </c>
      <c r="AD119" s="49">
        <v>2980</v>
      </c>
      <c r="AE119" s="49">
        <v>67</v>
      </c>
      <c r="AF119" s="49">
        <v>0.1</v>
      </c>
      <c r="AG119" s="49">
        <v>0</v>
      </c>
      <c r="AH119" s="49">
        <v>4.3</v>
      </c>
      <c r="AI119" s="49">
        <v>2</v>
      </c>
      <c r="AJ119" s="49">
        <v>41.9</v>
      </c>
      <c r="AK119" s="49">
        <v>0</v>
      </c>
      <c r="AL119" s="49">
        <v>3350</v>
      </c>
    </row>
    <row r="120" spans="1:38" s="48" customFormat="1" ht="18.75" x14ac:dyDescent="0.3">
      <c r="A120" s="96"/>
      <c r="B120" s="84"/>
      <c r="C120" s="75" t="s">
        <v>25</v>
      </c>
      <c r="D120" s="68">
        <v>1.2E-2</v>
      </c>
      <c r="E120" s="67">
        <v>17</v>
      </c>
      <c r="F120" s="72">
        <f t="shared" ref="F120:F121" si="85">D120*E120</f>
        <v>0.20400000000000001</v>
      </c>
      <c r="G120" s="68">
        <f t="shared" si="69"/>
        <v>0.16800000000000001</v>
      </c>
      <c r="H120" s="68">
        <f t="shared" si="70"/>
        <v>0</v>
      </c>
      <c r="I120" s="68">
        <f t="shared" si="71"/>
        <v>1.0920000000000001</v>
      </c>
      <c r="J120" s="68">
        <f t="shared" si="72"/>
        <v>2.16</v>
      </c>
      <c r="K120" s="68">
        <f t="shared" si="73"/>
        <v>24</v>
      </c>
      <c r="L120" s="68">
        <f t="shared" si="74"/>
        <v>3.72</v>
      </c>
      <c r="M120" s="68">
        <f t="shared" si="75"/>
        <v>1.68</v>
      </c>
      <c r="N120" s="68">
        <f t="shared" si="76"/>
        <v>6.96</v>
      </c>
      <c r="O120" s="68">
        <f t="shared" si="77"/>
        <v>9.6000000000000002E-2</v>
      </c>
      <c r="P120" s="68">
        <f t="shared" si="78"/>
        <v>0</v>
      </c>
      <c r="Q120" s="68">
        <f t="shared" si="79"/>
        <v>0</v>
      </c>
      <c r="R120" s="56">
        <f t="shared" si="80"/>
        <v>7.1999999999999998E-3</v>
      </c>
      <c r="S120" s="56">
        <f t="shared" si="81"/>
        <v>2.4000000000000002E-3</v>
      </c>
      <c r="T120" s="56">
        <f t="shared" si="82"/>
        <v>2.4E-2</v>
      </c>
      <c r="U120" s="51">
        <f t="shared" si="83"/>
        <v>1.2</v>
      </c>
      <c r="V120" s="51">
        <f t="shared" si="84"/>
        <v>4.92</v>
      </c>
      <c r="W120" s="49">
        <v>14</v>
      </c>
      <c r="X120" s="49">
        <v>0</v>
      </c>
      <c r="Y120" s="49">
        <v>91</v>
      </c>
      <c r="Z120" s="49">
        <v>180</v>
      </c>
      <c r="AA120" s="49">
        <v>1750</v>
      </c>
      <c r="AB120" s="49">
        <v>310</v>
      </c>
      <c r="AC120" s="49">
        <v>140</v>
      </c>
      <c r="AD120" s="49">
        <v>580</v>
      </c>
      <c r="AE120" s="49">
        <v>8</v>
      </c>
      <c r="AF120" s="49">
        <v>0</v>
      </c>
      <c r="AG120" s="49">
        <v>0</v>
      </c>
      <c r="AH120" s="49">
        <v>0.5</v>
      </c>
      <c r="AI120" s="49">
        <v>0.2</v>
      </c>
      <c r="AJ120" s="49">
        <v>2</v>
      </c>
      <c r="AK120" s="49">
        <v>100</v>
      </c>
      <c r="AL120" s="49">
        <v>410</v>
      </c>
    </row>
    <row r="121" spans="1:38" s="48" customFormat="1" ht="18.75" x14ac:dyDescent="0.3">
      <c r="A121" s="96"/>
      <c r="B121" s="84"/>
      <c r="C121" s="75" t="s">
        <v>26</v>
      </c>
      <c r="D121" s="68">
        <v>1.2E-2</v>
      </c>
      <c r="E121" s="67">
        <v>24</v>
      </c>
      <c r="F121" s="72">
        <f t="shared" si="85"/>
        <v>0.28800000000000003</v>
      </c>
      <c r="G121" s="68">
        <f t="shared" si="69"/>
        <v>0.156</v>
      </c>
      <c r="H121" s="68">
        <f t="shared" si="70"/>
        <v>1.2E-2</v>
      </c>
      <c r="I121" s="68">
        <f t="shared" si="71"/>
        <v>0.86399999999999999</v>
      </c>
      <c r="J121" s="68">
        <f t="shared" si="72"/>
        <v>2.52</v>
      </c>
      <c r="K121" s="68">
        <f t="shared" si="73"/>
        <v>0</v>
      </c>
      <c r="L121" s="68">
        <f t="shared" si="74"/>
        <v>6.12</v>
      </c>
      <c r="M121" s="68">
        <f t="shared" si="75"/>
        <v>4.5600000000000005</v>
      </c>
      <c r="N121" s="68">
        <f t="shared" si="76"/>
        <v>6.6000000000000005</v>
      </c>
      <c r="O121" s="68">
        <f t="shared" si="77"/>
        <v>8.4000000000000005E-2</v>
      </c>
      <c r="P121" s="68">
        <f t="shared" si="78"/>
        <v>1.08</v>
      </c>
      <c r="Q121" s="68">
        <f t="shared" si="79"/>
        <v>0</v>
      </c>
      <c r="R121" s="56">
        <f t="shared" si="80"/>
        <v>0</v>
      </c>
      <c r="S121" s="56">
        <f t="shared" si="81"/>
        <v>8.3999999999999995E-3</v>
      </c>
      <c r="T121" s="56">
        <f t="shared" si="82"/>
        <v>0.12</v>
      </c>
      <c r="U121" s="51">
        <f t="shared" si="83"/>
        <v>0.6</v>
      </c>
      <c r="V121" s="51">
        <f t="shared" si="84"/>
        <v>3.6</v>
      </c>
      <c r="W121" s="49">
        <v>13</v>
      </c>
      <c r="X121" s="49">
        <v>1</v>
      </c>
      <c r="Y121" s="49">
        <v>72</v>
      </c>
      <c r="Z121" s="49">
        <v>210</v>
      </c>
      <c r="AA121" s="49">
        <v>2000</v>
      </c>
      <c r="AB121" s="49">
        <v>510</v>
      </c>
      <c r="AC121" s="49">
        <v>380</v>
      </c>
      <c r="AD121" s="49">
        <v>550</v>
      </c>
      <c r="AE121" s="49">
        <v>7</v>
      </c>
      <c r="AF121" s="49">
        <v>90</v>
      </c>
      <c r="AG121" s="49">
        <v>0</v>
      </c>
      <c r="AH121" s="49">
        <v>0.6</v>
      </c>
      <c r="AI121" s="49">
        <v>0.7</v>
      </c>
      <c r="AJ121" s="49">
        <v>10</v>
      </c>
      <c r="AK121" s="49">
        <v>50</v>
      </c>
      <c r="AL121" s="49">
        <v>300</v>
      </c>
    </row>
    <row r="122" spans="1:38" s="48" customFormat="1" ht="18.75" x14ac:dyDescent="0.3">
      <c r="A122" s="96"/>
      <c r="B122" s="84"/>
      <c r="C122" s="75" t="s">
        <v>27</v>
      </c>
      <c r="D122" s="68">
        <v>1E-3</v>
      </c>
      <c r="E122" s="67">
        <v>12.68</v>
      </c>
      <c r="F122" s="72">
        <f>D122*E122</f>
        <v>1.268E-2</v>
      </c>
      <c r="G122" s="68">
        <f t="shared" si="69"/>
        <v>0</v>
      </c>
      <c r="H122" s="68">
        <f t="shared" si="70"/>
        <v>0</v>
      </c>
      <c r="I122" s="68">
        <f t="shared" si="71"/>
        <v>0</v>
      </c>
      <c r="J122" s="68">
        <f t="shared" si="72"/>
        <v>0</v>
      </c>
      <c r="K122" s="68">
        <f>AA123*D122</f>
        <v>5.68</v>
      </c>
      <c r="L122" s="68">
        <f t="shared" si="74"/>
        <v>0</v>
      </c>
      <c r="M122" s="68">
        <f t="shared" si="75"/>
        <v>0</v>
      </c>
      <c r="N122" s="68">
        <f t="shared" si="76"/>
        <v>0</v>
      </c>
      <c r="O122" s="68">
        <f t="shared" si="77"/>
        <v>0</v>
      </c>
      <c r="P122" s="68">
        <f t="shared" si="78"/>
        <v>0</v>
      </c>
      <c r="Q122" s="68">
        <f t="shared" si="79"/>
        <v>0</v>
      </c>
      <c r="R122" s="56">
        <f>AH123*D122</f>
        <v>1.1999999999999999E-3</v>
      </c>
      <c r="S122" s="56">
        <f t="shared" si="81"/>
        <v>0</v>
      </c>
      <c r="T122" s="56">
        <f t="shared" si="82"/>
        <v>0</v>
      </c>
      <c r="U122" s="51">
        <f t="shared" si="83"/>
        <v>0</v>
      </c>
      <c r="V122" s="51">
        <f t="shared" si="84"/>
        <v>0</v>
      </c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</row>
    <row r="123" spans="1:38" s="48" customFormat="1" ht="18.75" x14ac:dyDescent="0.3">
      <c r="A123" s="96"/>
      <c r="B123" s="84"/>
      <c r="C123" s="75" t="s">
        <v>28</v>
      </c>
      <c r="D123" s="68">
        <v>0.1</v>
      </c>
      <c r="E123" s="67">
        <v>18</v>
      </c>
      <c r="F123" s="72">
        <f t="shared" ref="F123" si="86">D123*E123</f>
        <v>1.8</v>
      </c>
      <c r="G123" s="68">
        <f t="shared" si="69"/>
        <v>2</v>
      </c>
      <c r="H123" s="68">
        <f t="shared" si="70"/>
        <v>0.4</v>
      </c>
      <c r="I123" s="68">
        <f t="shared" si="71"/>
        <v>16.3</v>
      </c>
      <c r="J123" s="68">
        <f t="shared" si="72"/>
        <v>28</v>
      </c>
      <c r="K123" s="68">
        <f t="shared" ref="K123" si="87">AA124*D123</f>
        <v>0</v>
      </c>
      <c r="L123" s="68">
        <f t="shared" si="74"/>
        <v>10</v>
      </c>
      <c r="M123" s="68">
        <f t="shared" si="75"/>
        <v>23</v>
      </c>
      <c r="N123" s="68">
        <f t="shared" si="76"/>
        <v>58</v>
      </c>
      <c r="O123" s="68">
        <f t="shared" si="77"/>
        <v>0.9</v>
      </c>
      <c r="P123" s="68">
        <f t="shared" si="78"/>
        <v>2.0000000000000004E-2</v>
      </c>
      <c r="Q123" s="68">
        <f t="shared" si="79"/>
        <v>0</v>
      </c>
      <c r="R123" s="56">
        <f t="shared" ref="R123" si="88">AH124*D123</f>
        <v>0</v>
      </c>
      <c r="S123" s="56">
        <f t="shared" si="81"/>
        <v>6.9999999999999993E-2</v>
      </c>
      <c r="T123" s="56">
        <f t="shared" si="82"/>
        <v>1.3</v>
      </c>
      <c r="U123" s="51">
        <f t="shared" si="83"/>
        <v>20</v>
      </c>
      <c r="V123" s="51">
        <f t="shared" si="84"/>
        <v>80</v>
      </c>
      <c r="W123" s="49">
        <v>20</v>
      </c>
      <c r="X123" s="49">
        <v>4</v>
      </c>
      <c r="Y123" s="49">
        <v>163</v>
      </c>
      <c r="Z123" s="49">
        <v>280</v>
      </c>
      <c r="AA123" s="49">
        <v>5680</v>
      </c>
      <c r="AB123" s="49">
        <v>100</v>
      </c>
      <c r="AC123" s="49">
        <v>230</v>
      </c>
      <c r="AD123" s="49">
        <v>580</v>
      </c>
      <c r="AE123" s="49">
        <v>9</v>
      </c>
      <c r="AF123" s="49">
        <v>0.2</v>
      </c>
      <c r="AG123" s="49">
        <v>0</v>
      </c>
      <c r="AH123" s="49">
        <v>1.2</v>
      </c>
      <c r="AI123" s="49">
        <v>0.7</v>
      </c>
      <c r="AJ123" s="49">
        <v>13</v>
      </c>
      <c r="AK123" s="49">
        <v>200</v>
      </c>
      <c r="AL123" s="49">
        <v>800</v>
      </c>
    </row>
    <row r="124" spans="1:38" s="48" customFormat="1" ht="18.75" x14ac:dyDescent="0.3">
      <c r="A124" s="96"/>
      <c r="B124" s="84"/>
      <c r="C124" s="75" t="s">
        <v>16</v>
      </c>
      <c r="D124" s="68">
        <v>0</v>
      </c>
      <c r="E124" s="67">
        <v>0</v>
      </c>
      <c r="F124" s="81">
        <f>SUM(F117:F123)</f>
        <v>5.5945800000000006</v>
      </c>
      <c r="G124" s="82">
        <f t="shared" ref="G124:V124" si="89">SUM(G117:G123)</f>
        <v>5.4440000000000008</v>
      </c>
      <c r="H124" s="82">
        <f t="shared" si="89"/>
        <v>4.34</v>
      </c>
      <c r="I124" s="82">
        <f t="shared" si="89"/>
        <v>24.466000000000001</v>
      </c>
      <c r="J124" s="82">
        <f t="shared" si="89"/>
        <v>39.480000000000004</v>
      </c>
      <c r="K124" s="82">
        <f t="shared" si="89"/>
        <v>54.78</v>
      </c>
      <c r="L124" s="82">
        <f t="shared" si="89"/>
        <v>22.740000000000002</v>
      </c>
      <c r="M124" s="82">
        <f t="shared" si="89"/>
        <v>51.44</v>
      </c>
      <c r="N124" s="82">
        <f t="shared" si="89"/>
        <v>120.16</v>
      </c>
      <c r="O124" s="82">
        <f t="shared" si="89"/>
        <v>2.02</v>
      </c>
      <c r="P124" s="82">
        <f t="shared" si="89"/>
        <v>1.101</v>
      </c>
      <c r="Q124" s="82">
        <f t="shared" si="89"/>
        <v>0</v>
      </c>
      <c r="R124" s="64">
        <f t="shared" si="89"/>
        <v>2.1999999999999999E-2</v>
      </c>
      <c r="S124" s="64">
        <f t="shared" si="89"/>
        <v>0.11579999999999999</v>
      </c>
      <c r="T124" s="64">
        <f t="shared" si="89"/>
        <v>2.3330000000000002</v>
      </c>
      <c r="U124" s="50">
        <f t="shared" si="89"/>
        <v>21.8</v>
      </c>
      <c r="V124" s="50">
        <f t="shared" si="89"/>
        <v>161.80000000000001</v>
      </c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</row>
    <row r="125" spans="1:38" s="48" customFormat="1" ht="37.5" x14ac:dyDescent="0.3">
      <c r="A125" s="83"/>
      <c r="B125" s="70" t="s">
        <v>147</v>
      </c>
      <c r="C125" s="75" t="s">
        <v>150</v>
      </c>
      <c r="D125" s="68">
        <v>5.1999999999999998E-2</v>
      </c>
      <c r="E125" s="67">
        <v>31.37</v>
      </c>
      <c r="F125" s="72">
        <f>D125*E125</f>
        <v>1.63124</v>
      </c>
      <c r="G125" s="68">
        <f>W125*D125</f>
        <v>5.4079999999999995</v>
      </c>
      <c r="H125" s="68">
        <f>X125*D125</f>
        <v>0.57199999999999995</v>
      </c>
      <c r="I125" s="68">
        <f>Y125*D125</f>
        <v>36.244</v>
      </c>
      <c r="J125" s="68">
        <f>Z125*D125</f>
        <v>1.5599999999999998</v>
      </c>
      <c r="K125" s="68">
        <f>AA126*D125</f>
        <v>7.8</v>
      </c>
      <c r="L125" s="68">
        <f>AB125*D125</f>
        <v>9.879999999999999</v>
      </c>
      <c r="M125" s="68">
        <f>AC125*D125</f>
        <v>8.32</v>
      </c>
      <c r="N125" s="68">
        <f>AD125*D125</f>
        <v>45.239999999999995</v>
      </c>
      <c r="O125" s="68">
        <f>AE125*D125</f>
        <v>0.83199999999999996</v>
      </c>
      <c r="P125" s="68">
        <f>AF125*D125</f>
        <v>0</v>
      </c>
      <c r="Q125" s="68">
        <f>AG125*D125</f>
        <v>0</v>
      </c>
      <c r="R125" s="56">
        <f>AH126*D125</f>
        <v>0</v>
      </c>
      <c r="S125" s="56">
        <f>AI125*D125</f>
        <v>2.0799999999999999E-2</v>
      </c>
      <c r="T125" s="56">
        <f>AJ125*D125</f>
        <v>0.62919999999999998</v>
      </c>
      <c r="U125" s="51">
        <f>AK125*D125</f>
        <v>0</v>
      </c>
      <c r="V125" s="51">
        <f>AL125*D125</f>
        <v>175.23999999999998</v>
      </c>
      <c r="W125" s="49">
        <v>104</v>
      </c>
      <c r="X125" s="49">
        <v>11</v>
      </c>
      <c r="Y125" s="49">
        <v>697</v>
      </c>
      <c r="Z125" s="49">
        <v>30</v>
      </c>
      <c r="AA125" s="49">
        <v>1230</v>
      </c>
      <c r="AB125" s="49">
        <v>190</v>
      </c>
      <c r="AC125" s="49">
        <v>160</v>
      </c>
      <c r="AD125" s="49">
        <v>870</v>
      </c>
      <c r="AE125" s="49">
        <v>16</v>
      </c>
      <c r="AF125" s="49">
        <v>0</v>
      </c>
      <c r="AG125" s="49">
        <v>0</v>
      </c>
      <c r="AH125" s="49">
        <v>1.7</v>
      </c>
      <c r="AI125" s="49">
        <v>0.4</v>
      </c>
      <c r="AJ125" s="49">
        <v>12.1</v>
      </c>
      <c r="AK125" s="49">
        <v>0</v>
      </c>
      <c r="AL125" s="49">
        <v>3370</v>
      </c>
    </row>
    <row r="126" spans="1:38" s="48" customFormat="1" ht="37.5" x14ac:dyDescent="0.3">
      <c r="A126" s="83"/>
      <c r="B126" s="84" t="s">
        <v>98</v>
      </c>
      <c r="C126" s="71" t="s">
        <v>18</v>
      </c>
      <c r="D126" s="68">
        <v>7.0000000000000001E-3</v>
      </c>
      <c r="E126" s="67">
        <v>446.53</v>
      </c>
      <c r="F126" s="72">
        <f>D126*E126</f>
        <v>3.1257099999999998</v>
      </c>
      <c r="G126" s="103">
        <f>W126*D126</f>
        <v>3.5000000000000003E-2</v>
      </c>
      <c r="H126" s="103">
        <f>X126*D126</f>
        <v>5.7750000000000004</v>
      </c>
      <c r="I126" s="103">
        <f>Y126*D126</f>
        <v>5.6000000000000001E-2</v>
      </c>
      <c r="J126" s="103">
        <f>Z126*D126</f>
        <v>0.49</v>
      </c>
      <c r="K126" s="103">
        <f>AA126*D126</f>
        <v>1.05</v>
      </c>
      <c r="L126" s="103">
        <f>AB126*D126</f>
        <v>0.84</v>
      </c>
      <c r="M126" s="103">
        <f>AC126*D126</f>
        <v>2.8000000000000001E-2</v>
      </c>
      <c r="N126" s="103">
        <f>AD126*D126</f>
        <v>1.33</v>
      </c>
      <c r="O126" s="103">
        <f>AE126*D126</f>
        <v>1.4E-2</v>
      </c>
      <c r="P126" s="103">
        <f>AF126*D126</f>
        <v>2.6599999999999999E-2</v>
      </c>
      <c r="Q126" s="103">
        <f>AG126*D126</f>
        <v>4.1300000000000003E-2</v>
      </c>
      <c r="R126" s="104">
        <f>AH126*D126</f>
        <v>0</v>
      </c>
      <c r="S126" s="104">
        <f>AI126*D126</f>
        <v>7.0000000000000001E-3</v>
      </c>
      <c r="T126" s="104">
        <f>AJ126*D126</f>
        <v>3.5000000000000001E-3</v>
      </c>
      <c r="U126" s="32">
        <f>AK126*D126</f>
        <v>0</v>
      </c>
      <c r="V126" s="32">
        <f>AL126*D126</f>
        <v>52.36</v>
      </c>
      <c r="W126" s="9">
        <v>5</v>
      </c>
      <c r="X126" s="9">
        <v>825</v>
      </c>
      <c r="Y126" s="9">
        <v>8</v>
      </c>
      <c r="Z126" s="9">
        <v>70</v>
      </c>
      <c r="AA126" s="9">
        <v>150</v>
      </c>
      <c r="AB126" s="9">
        <v>120</v>
      </c>
      <c r="AC126" s="9">
        <v>4</v>
      </c>
      <c r="AD126" s="9">
        <v>190</v>
      </c>
      <c r="AE126" s="9">
        <v>2</v>
      </c>
      <c r="AF126" s="9">
        <v>3.8</v>
      </c>
      <c r="AG126" s="9">
        <v>5.9</v>
      </c>
      <c r="AH126" s="9">
        <v>0</v>
      </c>
      <c r="AI126" s="9">
        <v>1</v>
      </c>
      <c r="AJ126" s="9">
        <v>0.5</v>
      </c>
      <c r="AK126" s="49">
        <v>0</v>
      </c>
      <c r="AL126" s="49">
        <v>7480</v>
      </c>
    </row>
    <row r="127" spans="1:38" s="48" customFormat="1" ht="18.75" x14ac:dyDescent="0.3">
      <c r="A127" s="83"/>
      <c r="B127" s="84"/>
      <c r="C127" s="75" t="s">
        <v>27</v>
      </c>
      <c r="D127" s="68">
        <v>2E-3</v>
      </c>
      <c r="E127" s="67">
        <v>12.68</v>
      </c>
      <c r="F127" s="72">
        <f>D127*E127</f>
        <v>2.5360000000000001E-2</v>
      </c>
      <c r="G127" s="68">
        <f>W127*D127</f>
        <v>0</v>
      </c>
      <c r="H127" s="68">
        <f>X127*D127</f>
        <v>0</v>
      </c>
      <c r="I127" s="68">
        <f>Y127*D127</f>
        <v>0</v>
      </c>
      <c r="J127" s="68">
        <f>Z127*D127</f>
        <v>0</v>
      </c>
      <c r="K127" s="68">
        <f>AA128*D127</f>
        <v>0</v>
      </c>
      <c r="L127" s="68">
        <f>AB127*D127</f>
        <v>0</v>
      </c>
      <c r="M127" s="68">
        <f>AC127*D127</f>
        <v>0</v>
      </c>
      <c r="N127" s="68">
        <f>AD127*D127</f>
        <v>0</v>
      </c>
      <c r="O127" s="68">
        <f>AE127*D127</f>
        <v>0</v>
      </c>
      <c r="P127" s="68">
        <f>AF127*D127</f>
        <v>0</v>
      </c>
      <c r="Q127" s="68">
        <f>AG127*D127</f>
        <v>0</v>
      </c>
      <c r="R127" s="56">
        <f>AH128*D127</f>
        <v>0</v>
      </c>
      <c r="S127" s="56">
        <f>AI127*D127</f>
        <v>0</v>
      </c>
      <c r="T127" s="56">
        <f>AJ127*D127</f>
        <v>0</v>
      </c>
      <c r="U127" s="51">
        <f>AK127*D127</f>
        <v>0</v>
      </c>
      <c r="V127" s="51">
        <f>AL127*D127</f>
        <v>0</v>
      </c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</row>
    <row r="128" spans="1:38" s="48" customFormat="1" ht="18.75" x14ac:dyDescent="0.3">
      <c r="A128" s="83"/>
      <c r="B128" s="84"/>
      <c r="C128" s="75" t="s">
        <v>30</v>
      </c>
      <c r="D128" s="68">
        <v>0</v>
      </c>
      <c r="E128" s="67">
        <v>0</v>
      </c>
      <c r="F128" s="81">
        <f t="shared" ref="F128:V128" si="90">SUM(F125:F127)</f>
        <v>4.7823099999999998</v>
      </c>
      <c r="G128" s="82">
        <f t="shared" si="90"/>
        <v>5.4429999999999996</v>
      </c>
      <c r="H128" s="82">
        <f t="shared" si="90"/>
        <v>6.3470000000000004</v>
      </c>
      <c r="I128" s="82">
        <f t="shared" si="90"/>
        <v>36.299999999999997</v>
      </c>
      <c r="J128" s="82">
        <f t="shared" si="90"/>
        <v>2.0499999999999998</v>
      </c>
      <c r="K128" s="82">
        <f t="shared" si="90"/>
        <v>8.85</v>
      </c>
      <c r="L128" s="82">
        <f t="shared" si="90"/>
        <v>10.719999999999999</v>
      </c>
      <c r="M128" s="82">
        <f t="shared" si="90"/>
        <v>8.3480000000000008</v>
      </c>
      <c r="N128" s="82">
        <f t="shared" si="90"/>
        <v>46.569999999999993</v>
      </c>
      <c r="O128" s="82">
        <f t="shared" si="90"/>
        <v>0.84599999999999997</v>
      </c>
      <c r="P128" s="82">
        <f t="shared" si="90"/>
        <v>2.6599999999999999E-2</v>
      </c>
      <c r="Q128" s="82">
        <f t="shared" si="90"/>
        <v>4.1300000000000003E-2</v>
      </c>
      <c r="R128" s="64">
        <f t="shared" si="90"/>
        <v>0</v>
      </c>
      <c r="S128" s="64">
        <f t="shared" si="90"/>
        <v>2.7799999999999998E-2</v>
      </c>
      <c r="T128" s="64">
        <f t="shared" si="90"/>
        <v>0.63269999999999993</v>
      </c>
      <c r="U128" s="50">
        <f t="shared" si="90"/>
        <v>0</v>
      </c>
      <c r="V128" s="50">
        <f t="shared" si="90"/>
        <v>227.59999999999997</v>
      </c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</row>
    <row r="129" spans="1:38" s="48" customFormat="1" ht="37.5" x14ac:dyDescent="0.3">
      <c r="A129" s="83"/>
      <c r="B129" s="166" t="s">
        <v>31</v>
      </c>
      <c r="C129" s="75" t="s">
        <v>22</v>
      </c>
      <c r="D129" s="68">
        <v>0.08</v>
      </c>
      <c r="E129" s="67">
        <v>394.7</v>
      </c>
      <c r="F129" s="72">
        <f>D129*E129</f>
        <v>31.576000000000001</v>
      </c>
      <c r="G129" s="68">
        <f>W129*D129</f>
        <v>14.88</v>
      </c>
      <c r="H129" s="68">
        <f>X129*D129</f>
        <v>12.8</v>
      </c>
      <c r="I129" s="68">
        <f>Y129*D129</f>
        <v>0</v>
      </c>
      <c r="J129" s="68">
        <f>Z129*D129</f>
        <v>52</v>
      </c>
      <c r="K129" s="68">
        <f>AA130*D129</f>
        <v>0</v>
      </c>
      <c r="L129" s="68">
        <f>AB129*D129</f>
        <v>7.2</v>
      </c>
      <c r="M129" s="68">
        <f>AC129*D129</f>
        <v>17.600000000000001</v>
      </c>
      <c r="N129" s="68">
        <f>AD129*D129</f>
        <v>150.4</v>
      </c>
      <c r="O129" s="68">
        <f>AE129*D129</f>
        <v>2.16</v>
      </c>
      <c r="P129" s="68">
        <f>AF129*D129</f>
        <v>0</v>
      </c>
      <c r="Q129" s="68">
        <f>AG129*D129</f>
        <v>0</v>
      </c>
      <c r="R129" s="56">
        <f>AH130*D129</f>
        <v>0</v>
      </c>
      <c r="S129" s="56">
        <f>AI129*D129</f>
        <v>0.12</v>
      </c>
      <c r="T129" s="56">
        <f>AJ129*D129</f>
        <v>3.7600000000000002</v>
      </c>
      <c r="U129" s="51">
        <f>AK129*D129</f>
        <v>0</v>
      </c>
      <c r="V129" s="51">
        <f>AL129*D129</f>
        <v>174.4</v>
      </c>
      <c r="W129" s="49">
        <v>186</v>
      </c>
      <c r="X129" s="49">
        <v>160</v>
      </c>
      <c r="Y129" s="49">
        <v>0</v>
      </c>
      <c r="Z129" s="49">
        <v>650</v>
      </c>
      <c r="AA129" s="49">
        <v>3250</v>
      </c>
      <c r="AB129" s="49">
        <v>90</v>
      </c>
      <c r="AC129" s="49">
        <v>220</v>
      </c>
      <c r="AD129" s="49">
        <v>1880</v>
      </c>
      <c r="AE129" s="49">
        <v>27</v>
      </c>
      <c r="AF129" s="49">
        <v>0</v>
      </c>
      <c r="AG129" s="49">
        <v>0</v>
      </c>
      <c r="AH129" s="49">
        <v>0.6</v>
      </c>
      <c r="AI129" s="49">
        <v>1.5</v>
      </c>
      <c r="AJ129" s="49">
        <v>47</v>
      </c>
      <c r="AK129" s="49">
        <v>0</v>
      </c>
      <c r="AL129" s="49">
        <v>2180</v>
      </c>
    </row>
    <row r="130" spans="1:38" s="48" customFormat="1" ht="56.25" x14ac:dyDescent="0.3">
      <c r="A130" s="83"/>
      <c r="B130" s="105">
        <v>80</v>
      </c>
      <c r="C130" s="71" t="s">
        <v>23</v>
      </c>
      <c r="D130" s="68">
        <v>5.0000000000000001E-3</v>
      </c>
      <c r="E130" s="67">
        <v>91.9</v>
      </c>
      <c r="F130" s="72">
        <f>D130*E130</f>
        <v>0.45950000000000002</v>
      </c>
      <c r="G130" s="68">
        <f>W130*D130</f>
        <v>0</v>
      </c>
      <c r="H130" s="68">
        <f>X130*D130</f>
        <v>4.9950000000000001</v>
      </c>
      <c r="I130" s="68">
        <f>Y130*D130</f>
        <v>0</v>
      </c>
      <c r="J130" s="68">
        <f>Z130*D130</f>
        <v>0</v>
      </c>
      <c r="K130" s="68">
        <f>AA131*D130</f>
        <v>6.1000000000000005</v>
      </c>
      <c r="L130" s="68">
        <f>AB130*D130</f>
        <v>0</v>
      </c>
      <c r="M130" s="68">
        <f>AC130*D130</f>
        <v>0</v>
      </c>
      <c r="N130" s="68">
        <f>AD130*D130</f>
        <v>0</v>
      </c>
      <c r="O130" s="68">
        <f>AE130*D130</f>
        <v>0</v>
      </c>
      <c r="P130" s="68">
        <f>AF130*D130</f>
        <v>0</v>
      </c>
      <c r="Q130" s="68">
        <f>AG130*D130</f>
        <v>0</v>
      </c>
      <c r="R130" s="56">
        <f>AH131*D130</f>
        <v>8.5000000000000006E-3</v>
      </c>
      <c r="S130" s="56">
        <f>AI130*D130</f>
        <v>0</v>
      </c>
      <c r="T130" s="56">
        <f>AJ130*D130</f>
        <v>0</v>
      </c>
      <c r="U130" s="51">
        <f>AK130*D130</f>
        <v>0</v>
      </c>
      <c r="V130" s="51">
        <f>AL130*D130</f>
        <v>44.95</v>
      </c>
      <c r="W130" s="49">
        <v>0</v>
      </c>
      <c r="X130" s="49">
        <v>999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0</v>
      </c>
      <c r="AJ130" s="49">
        <v>0</v>
      </c>
      <c r="AK130" s="49">
        <v>0</v>
      </c>
      <c r="AL130" s="49">
        <v>8990</v>
      </c>
    </row>
    <row r="131" spans="1:38" s="48" customFormat="1" ht="18.75" x14ac:dyDescent="0.3">
      <c r="A131" s="83"/>
      <c r="B131" s="105"/>
      <c r="C131" s="75" t="s">
        <v>86</v>
      </c>
      <c r="D131" s="68">
        <v>8.0000000000000002E-3</v>
      </c>
      <c r="E131" s="67">
        <v>178.75</v>
      </c>
      <c r="F131" s="72">
        <f>D131*E131</f>
        <v>1.43</v>
      </c>
      <c r="G131" s="68">
        <f>W131*D131</f>
        <v>0.82400000000000007</v>
      </c>
      <c r="H131" s="68">
        <f>X131*D131</f>
        <v>8.7999999999999995E-2</v>
      </c>
      <c r="I131" s="68">
        <f>Y131*D131</f>
        <v>5.5120000000000005</v>
      </c>
      <c r="J131" s="68">
        <f>Z131*D131</f>
        <v>0.24</v>
      </c>
      <c r="K131" s="68">
        <f>AA132*D131</f>
        <v>14</v>
      </c>
      <c r="L131" s="68">
        <f>AB131*D131</f>
        <v>1.44</v>
      </c>
      <c r="M131" s="68">
        <f>AC131*D131</f>
        <v>1.28</v>
      </c>
      <c r="N131" s="68">
        <f>AD131*D131</f>
        <v>6.88</v>
      </c>
      <c r="O131" s="68">
        <f>AE131*D131</f>
        <v>9.6000000000000002E-2</v>
      </c>
      <c r="P131" s="68">
        <f>AF131*D131</f>
        <v>0</v>
      </c>
      <c r="Q131" s="68">
        <f>AG131*D131</f>
        <v>0</v>
      </c>
      <c r="R131" s="56">
        <f>AH132*D131</f>
        <v>4.0000000000000001E-3</v>
      </c>
      <c r="S131" s="56">
        <f>AI131*D131</f>
        <v>3.2000000000000002E-3</v>
      </c>
      <c r="T131" s="56">
        <f>AJ131*D131</f>
        <v>9.6000000000000002E-2</v>
      </c>
      <c r="U131" s="51">
        <f>AK131*D131</f>
        <v>0</v>
      </c>
      <c r="V131" s="51">
        <f>AL131*D131</f>
        <v>26.72</v>
      </c>
      <c r="W131" s="49">
        <v>103</v>
      </c>
      <c r="X131" s="49">
        <v>11</v>
      </c>
      <c r="Y131" s="49">
        <v>689</v>
      </c>
      <c r="Z131" s="49">
        <v>30</v>
      </c>
      <c r="AA131" s="49">
        <v>1220</v>
      </c>
      <c r="AB131" s="49">
        <v>180</v>
      </c>
      <c r="AC131" s="49">
        <v>160</v>
      </c>
      <c r="AD131" s="49">
        <v>860</v>
      </c>
      <c r="AE131" s="49">
        <v>12</v>
      </c>
      <c r="AF131" s="49">
        <v>0</v>
      </c>
      <c r="AG131" s="49">
        <v>0</v>
      </c>
      <c r="AH131" s="49">
        <v>1.7</v>
      </c>
      <c r="AI131" s="49">
        <v>0.4</v>
      </c>
      <c r="AJ131" s="49">
        <v>12</v>
      </c>
      <c r="AK131" s="49">
        <v>0</v>
      </c>
      <c r="AL131" s="49">
        <v>3340</v>
      </c>
    </row>
    <row r="132" spans="1:38" s="48" customFormat="1" ht="18.75" x14ac:dyDescent="0.3">
      <c r="A132" s="83"/>
      <c r="B132" s="105"/>
      <c r="C132" s="75" t="s">
        <v>25</v>
      </c>
      <c r="D132" s="68">
        <v>5.0000000000000001E-3</v>
      </c>
      <c r="E132" s="67">
        <v>17</v>
      </c>
      <c r="F132" s="72">
        <f>D132*E132</f>
        <v>8.5000000000000006E-2</v>
      </c>
      <c r="G132" s="68">
        <f>W132*D132</f>
        <v>7.0000000000000007E-2</v>
      </c>
      <c r="H132" s="68">
        <f>X132*D132</f>
        <v>0</v>
      </c>
      <c r="I132" s="68">
        <f>Y132*D132</f>
        <v>0.45500000000000002</v>
      </c>
      <c r="J132" s="68">
        <f>Z132*D132</f>
        <v>0.9</v>
      </c>
      <c r="K132" s="68">
        <f>AA133*D132</f>
        <v>0</v>
      </c>
      <c r="L132" s="68">
        <f>AB132*D132</f>
        <v>1.55</v>
      </c>
      <c r="M132" s="68">
        <f>AC132*D132</f>
        <v>0.70000000000000007</v>
      </c>
      <c r="N132" s="68">
        <f>AD132*D132</f>
        <v>2.9</v>
      </c>
      <c r="O132" s="68">
        <f>AE132*D132</f>
        <v>0.04</v>
      </c>
      <c r="P132" s="68">
        <f>AF132*D132</f>
        <v>0</v>
      </c>
      <c r="Q132" s="68">
        <f>AG132*D132</f>
        <v>0</v>
      </c>
      <c r="R132" s="56">
        <f>AH133*D132</f>
        <v>0</v>
      </c>
      <c r="S132" s="56">
        <f>AI132*D132</f>
        <v>1E-3</v>
      </c>
      <c r="T132" s="56">
        <f>AJ132*D132</f>
        <v>0.01</v>
      </c>
      <c r="U132" s="51">
        <f>AK132*D132</f>
        <v>0.5</v>
      </c>
      <c r="V132" s="51">
        <f>AL132*D132</f>
        <v>2.0499999999999998</v>
      </c>
      <c r="W132" s="49">
        <v>14</v>
      </c>
      <c r="X132" s="49">
        <v>0</v>
      </c>
      <c r="Y132" s="49">
        <v>91</v>
      </c>
      <c r="Z132" s="49">
        <v>180</v>
      </c>
      <c r="AA132" s="49">
        <v>1750</v>
      </c>
      <c r="AB132" s="49">
        <v>310</v>
      </c>
      <c r="AC132" s="49">
        <v>140</v>
      </c>
      <c r="AD132" s="49">
        <v>580</v>
      </c>
      <c r="AE132" s="49">
        <v>8</v>
      </c>
      <c r="AF132" s="49">
        <v>0</v>
      </c>
      <c r="AG132" s="49">
        <v>0</v>
      </c>
      <c r="AH132" s="49">
        <v>0.5</v>
      </c>
      <c r="AI132" s="49">
        <v>0.2</v>
      </c>
      <c r="AJ132" s="49">
        <v>2</v>
      </c>
      <c r="AK132" s="49">
        <v>100</v>
      </c>
      <c r="AL132" s="49">
        <v>410</v>
      </c>
    </row>
    <row r="133" spans="1:38" s="48" customFormat="1" ht="18" customHeight="1" x14ac:dyDescent="0.3">
      <c r="A133" s="83"/>
      <c r="B133" s="105"/>
      <c r="C133" s="75" t="s">
        <v>27</v>
      </c>
      <c r="D133" s="68">
        <v>1E-3</v>
      </c>
      <c r="E133" s="67">
        <v>12.68</v>
      </c>
      <c r="F133" s="72">
        <f>D133*E133</f>
        <v>1.268E-2</v>
      </c>
      <c r="G133" s="68">
        <f>W133*D133</f>
        <v>0</v>
      </c>
      <c r="H133" s="68">
        <f>X133*D133</f>
        <v>0</v>
      </c>
      <c r="I133" s="68">
        <f>Y133*D133</f>
        <v>0</v>
      </c>
      <c r="J133" s="68">
        <f>Z133*D133</f>
        <v>0</v>
      </c>
      <c r="K133" s="68">
        <f>AA134*D133</f>
        <v>0</v>
      </c>
      <c r="L133" s="68">
        <f>AB133*D133</f>
        <v>0</v>
      </c>
      <c r="M133" s="68">
        <f>AC133*D133</f>
        <v>0</v>
      </c>
      <c r="N133" s="68">
        <f>AD133*D133</f>
        <v>0</v>
      </c>
      <c r="O133" s="68">
        <f>AE133*D133</f>
        <v>0</v>
      </c>
      <c r="P133" s="68">
        <f>AF133*D133</f>
        <v>0</v>
      </c>
      <c r="Q133" s="68">
        <f>AG133*D133</f>
        <v>0</v>
      </c>
      <c r="R133" s="56">
        <f>AH134*D133</f>
        <v>0</v>
      </c>
      <c r="S133" s="56">
        <f>AI133*D133</f>
        <v>0</v>
      </c>
      <c r="T133" s="56">
        <f>AJ133*D133</f>
        <v>0</v>
      </c>
      <c r="U133" s="51">
        <f>AK133*D133</f>
        <v>0</v>
      </c>
      <c r="V133" s="51">
        <f>AL133*D133</f>
        <v>0</v>
      </c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</row>
    <row r="134" spans="1:38" s="48" customFormat="1" ht="1.5" hidden="1" customHeight="1" x14ac:dyDescent="0.3">
      <c r="A134" s="83"/>
      <c r="B134" s="155"/>
      <c r="C134" s="56"/>
      <c r="D134" s="68"/>
      <c r="E134" s="67"/>
      <c r="F134" s="72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56"/>
      <c r="S134" s="56"/>
      <c r="T134" s="56"/>
      <c r="U134" s="51"/>
      <c r="V134" s="51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</row>
    <row r="135" spans="1:38" s="48" customFormat="1" ht="18.75" x14ac:dyDescent="0.3">
      <c r="A135" s="64"/>
      <c r="B135" s="94"/>
      <c r="C135" s="106" t="s">
        <v>30</v>
      </c>
      <c r="D135" s="68"/>
      <c r="E135" s="68"/>
      <c r="F135" s="95">
        <v>33.57</v>
      </c>
      <c r="G135" s="107">
        <f t="shared" ref="G135:V135" si="91">SUM(G129:G134)</f>
        <v>15.774000000000001</v>
      </c>
      <c r="H135" s="107">
        <f t="shared" si="91"/>
        <v>17.883000000000003</v>
      </c>
      <c r="I135" s="107">
        <f t="shared" si="91"/>
        <v>5.9670000000000005</v>
      </c>
      <c r="J135" s="107">
        <f t="shared" si="91"/>
        <v>53.14</v>
      </c>
      <c r="K135" s="107">
        <f t="shared" si="91"/>
        <v>20.100000000000001</v>
      </c>
      <c r="L135" s="107">
        <f t="shared" si="91"/>
        <v>10.190000000000001</v>
      </c>
      <c r="M135" s="107">
        <f t="shared" si="91"/>
        <v>19.580000000000002</v>
      </c>
      <c r="N135" s="107">
        <f t="shared" si="91"/>
        <v>160.18</v>
      </c>
      <c r="O135" s="107">
        <f t="shared" si="91"/>
        <v>2.2960000000000003</v>
      </c>
      <c r="P135" s="107">
        <f t="shared" si="91"/>
        <v>0</v>
      </c>
      <c r="Q135" s="107">
        <f t="shared" si="91"/>
        <v>0</v>
      </c>
      <c r="R135" s="108">
        <f t="shared" si="91"/>
        <v>1.2500000000000001E-2</v>
      </c>
      <c r="S135" s="108">
        <f t="shared" si="91"/>
        <v>0.12419999999999999</v>
      </c>
      <c r="T135" s="108">
        <f t="shared" si="91"/>
        <v>3.8660000000000001</v>
      </c>
      <c r="U135" s="12">
        <f t="shared" si="91"/>
        <v>0.5</v>
      </c>
      <c r="V135" s="12">
        <f t="shared" si="91"/>
        <v>248.12000000000003</v>
      </c>
    </row>
    <row r="136" spans="1:38" s="48" customFormat="1" ht="18.75" x14ac:dyDescent="0.3">
      <c r="A136" s="83"/>
      <c r="B136" s="166" t="s">
        <v>119</v>
      </c>
      <c r="C136" s="75" t="s">
        <v>34</v>
      </c>
      <c r="D136" s="109">
        <v>9.9000000000000005E-2</v>
      </c>
      <c r="E136" s="67">
        <v>24</v>
      </c>
      <c r="F136" s="72">
        <f t="shared" ref="F136:F142" si="92">D136*E136</f>
        <v>2.3760000000000003</v>
      </c>
      <c r="G136" s="68">
        <f t="shared" ref="G136:G142" si="93">W136*D136</f>
        <v>1.782</v>
      </c>
      <c r="H136" s="68">
        <f t="shared" ref="H136:H142" si="94">X136*D136</f>
        <v>9.9000000000000005E-2</v>
      </c>
      <c r="I136" s="68">
        <f t="shared" ref="I136:I142" si="95">Y136*D136</f>
        <v>4.6530000000000005</v>
      </c>
      <c r="J136" s="68">
        <f t="shared" ref="J136:J142" si="96">Z136*D136</f>
        <v>12.870000000000001</v>
      </c>
      <c r="K136" s="68">
        <f>AA137*D136</f>
        <v>173.25</v>
      </c>
      <c r="L136" s="68">
        <f t="shared" ref="L136:L142" si="97">AB136*D136</f>
        <v>47.52</v>
      </c>
      <c r="M136" s="68">
        <f t="shared" ref="M136:M142" si="98">AC136*D136</f>
        <v>15.84</v>
      </c>
      <c r="N136" s="68">
        <f t="shared" ref="N136:N142" si="99">AD136*D136</f>
        <v>30.69</v>
      </c>
      <c r="O136" s="68">
        <f t="shared" ref="O136:O142" si="100">AE136*D136</f>
        <v>0.59400000000000008</v>
      </c>
      <c r="P136" s="68">
        <f t="shared" ref="P136:P142" si="101">AF136*D136</f>
        <v>1.9800000000000002E-2</v>
      </c>
      <c r="Q136" s="68">
        <f t="shared" ref="Q136:Q142" si="102">AG136*D136</f>
        <v>0</v>
      </c>
      <c r="R136" s="56">
        <f>AH137*D136</f>
        <v>4.9500000000000002E-2</v>
      </c>
      <c r="S136" s="56">
        <f t="shared" ref="S136:S142" si="103">AI136*D136</f>
        <v>3.9600000000000003E-2</v>
      </c>
      <c r="T136" s="56">
        <f t="shared" ref="T136:T142" si="104">AJ136*D136</f>
        <v>0.73260000000000003</v>
      </c>
      <c r="U136" s="51">
        <f t="shared" ref="U136:U142" si="105">AK136*D136</f>
        <v>44.550000000000004</v>
      </c>
      <c r="V136" s="51">
        <f t="shared" ref="V136:V142" si="106">AL136*D136</f>
        <v>26.73</v>
      </c>
      <c r="W136" s="49">
        <v>18</v>
      </c>
      <c r="X136" s="49">
        <v>1</v>
      </c>
      <c r="Y136" s="49">
        <v>47</v>
      </c>
      <c r="Z136" s="49">
        <v>130</v>
      </c>
      <c r="AA136" s="49">
        <v>1850</v>
      </c>
      <c r="AB136" s="49">
        <v>480</v>
      </c>
      <c r="AC136" s="49">
        <v>160</v>
      </c>
      <c r="AD136" s="49">
        <v>310</v>
      </c>
      <c r="AE136" s="49">
        <v>6</v>
      </c>
      <c r="AF136" s="49">
        <v>0.2</v>
      </c>
      <c r="AG136" s="49">
        <v>0</v>
      </c>
      <c r="AH136" s="49">
        <v>0.3</v>
      </c>
      <c r="AI136" s="49">
        <v>0.4</v>
      </c>
      <c r="AJ136" s="49">
        <v>7.4</v>
      </c>
      <c r="AK136" s="49">
        <v>450</v>
      </c>
      <c r="AL136" s="49">
        <v>270</v>
      </c>
    </row>
    <row r="137" spans="1:38" s="48" customFormat="1" ht="18.75" x14ac:dyDescent="0.3">
      <c r="A137" s="83"/>
      <c r="B137" s="105">
        <v>100</v>
      </c>
      <c r="C137" s="75" t="s">
        <v>25</v>
      </c>
      <c r="D137" s="109">
        <v>6.0000000000000001E-3</v>
      </c>
      <c r="E137" s="67">
        <v>17</v>
      </c>
      <c r="F137" s="72">
        <f t="shared" si="92"/>
        <v>0.10200000000000001</v>
      </c>
      <c r="G137" s="68">
        <f t="shared" si="93"/>
        <v>8.4000000000000005E-2</v>
      </c>
      <c r="H137" s="68">
        <f t="shared" si="94"/>
        <v>0</v>
      </c>
      <c r="I137" s="68">
        <f t="shared" si="95"/>
        <v>0.54600000000000004</v>
      </c>
      <c r="J137" s="68">
        <f t="shared" si="96"/>
        <v>1.08</v>
      </c>
      <c r="K137" s="68">
        <f>AA138*D137</f>
        <v>12</v>
      </c>
      <c r="L137" s="68">
        <f t="shared" si="97"/>
        <v>1.86</v>
      </c>
      <c r="M137" s="68">
        <f t="shared" si="98"/>
        <v>0.84</v>
      </c>
      <c r="N137" s="68">
        <f t="shared" si="99"/>
        <v>3.48</v>
      </c>
      <c r="O137" s="68">
        <f t="shared" si="100"/>
        <v>4.8000000000000001E-2</v>
      </c>
      <c r="P137" s="68">
        <f t="shared" si="101"/>
        <v>0</v>
      </c>
      <c r="Q137" s="68">
        <f t="shared" si="102"/>
        <v>0</v>
      </c>
      <c r="R137" s="56">
        <f>AH138*D137</f>
        <v>3.5999999999999999E-3</v>
      </c>
      <c r="S137" s="56">
        <f t="shared" si="103"/>
        <v>1.2000000000000001E-3</v>
      </c>
      <c r="T137" s="56">
        <f t="shared" si="104"/>
        <v>1.2E-2</v>
      </c>
      <c r="U137" s="51">
        <f t="shared" si="105"/>
        <v>0.6</v>
      </c>
      <c r="V137" s="51">
        <f t="shared" si="106"/>
        <v>2.46</v>
      </c>
      <c r="W137" s="49">
        <v>14</v>
      </c>
      <c r="X137" s="49">
        <v>0</v>
      </c>
      <c r="Y137" s="49">
        <v>91</v>
      </c>
      <c r="Z137" s="49">
        <v>180</v>
      </c>
      <c r="AA137" s="49">
        <v>1750</v>
      </c>
      <c r="AB137" s="49">
        <v>310</v>
      </c>
      <c r="AC137" s="49">
        <v>140</v>
      </c>
      <c r="AD137" s="49">
        <v>580</v>
      </c>
      <c r="AE137" s="49">
        <v>8</v>
      </c>
      <c r="AF137" s="49">
        <v>0</v>
      </c>
      <c r="AG137" s="49">
        <v>0</v>
      </c>
      <c r="AH137" s="49">
        <v>0.5</v>
      </c>
      <c r="AI137" s="49">
        <v>0.2</v>
      </c>
      <c r="AJ137" s="49">
        <v>2</v>
      </c>
      <c r="AK137" s="49">
        <v>100</v>
      </c>
      <c r="AL137" s="49">
        <v>410</v>
      </c>
    </row>
    <row r="138" spans="1:38" s="48" customFormat="1" ht="18.75" x14ac:dyDescent="0.3">
      <c r="A138" s="83"/>
      <c r="B138" s="84"/>
      <c r="C138" s="75" t="s">
        <v>26</v>
      </c>
      <c r="D138" s="109">
        <v>6.0000000000000001E-3</v>
      </c>
      <c r="E138" s="67">
        <v>24</v>
      </c>
      <c r="F138" s="72">
        <f t="shared" si="92"/>
        <v>0.14400000000000002</v>
      </c>
      <c r="G138" s="68">
        <f t="shared" si="93"/>
        <v>7.8E-2</v>
      </c>
      <c r="H138" s="68">
        <f t="shared" si="94"/>
        <v>6.0000000000000001E-3</v>
      </c>
      <c r="I138" s="68">
        <f t="shared" si="95"/>
        <v>0.432</v>
      </c>
      <c r="J138" s="68">
        <f t="shared" si="96"/>
        <v>1.26</v>
      </c>
      <c r="K138" s="68">
        <f>AA140*D138</f>
        <v>0</v>
      </c>
      <c r="L138" s="68">
        <f t="shared" si="97"/>
        <v>3.06</v>
      </c>
      <c r="M138" s="68">
        <f t="shared" si="98"/>
        <v>2.2800000000000002</v>
      </c>
      <c r="N138" s="68">
        <f t="shared" si="99"/>
        <v>3.3000000000000003</v>
      </c>
      <c r="O138" s="68">
        <f t="shared" si="100"/>
        <v>4.2000000000000003E-2</v>
      </c>
      <c r="P138" s="68">
        <f t="shared" si="101"/>
        <v>0.54</v>
      </c>
      <c r="Q138" s="68">
        <f t="shared" si="102"/>
        <v>0</v>
      </c>
      <c r="R138" s="56">
        <f>AH140*D138</f>
        <v>0</v>
      </c>
      <c r="S138" s="56">
        <f t="shared" si="103"/>
        <v>4.1999999999999997E-3</v>
      </c>
      <c r="T138" s="56">
        <f t="shared" si="104"/>
        <v>0.06</v>
      </c>
      <c r="U138" s="51">
        <f t="shared" si="105"/>
        <v>0.3</v>
      </c>
      <c r="V138" s="51">
        <f t="shared" si="106"/>
        <v>1.8</v>
      </c>
      <c r="W138" s="49">
        <v>13</v>
      </c>
      <c r="X138" s="49">
        <v>1</v>
      </c>
      <c r="Y138" s="49">
        <v>72</v>
      </c>
      <c r="Z138" s="49">
        <v>210</v>
      </c>
      <c r="AA138" s="49">
        <v>2000</v>
      </c>
      <c r="AB138" s="49">
        <v>510</v>
      </c>
      <c r="AC138" s="49">
        <v>380</v>
      </c>
      <c r="AD138" s="49">
        <v>550</v>
      </c>
      <c r="AE138" s="49">
        <v>7</v>
      </c>
      <c r="AF138" s="49">
        <v>90</v>
      </c>
      <c r="AG138" s="49">
        <v>0</v>
      </c>
      <c r="AH138" s="49">
        <v>0.6</v>
      </c>
      <c r="AI138" s="49">
        <v>0.7</v>
      </c>
      <c r="AJ138" s="49">
        <v>10</v>
      </c>
      <c r="AK138" s="49">
        <v>50</v>
      </c>
      <c r="AL138" s="49">
        <v>300</v>
      </c>
    </row>
    <row r="139" spans="1:38" s="48" customFormat="1" ht="18.75" x14ac:dyDescent="0.3">
      <c r="A139" s="83"/>
      <c r="B139" s="84"/>
      <c r="C139" s="75" t="s">
        <v>15</v>
      </c>
      <c r="D139" s="109">
        <v>5.0000000000000001E-3</v>
      </c>
      <c r="E139" s="67">
        <v>45.83</v>
      </c>
      <c r="F139" s="72">
        <f t="shared" si="92"/>
        <v>0.22914999999999999</v>
      </c>
      <c r="G139" s="68">
        <f t="shared" si="93"/>
        <v>0</v>
      </c>
      <c r="H139" s="68">
        <f t="shared" si="94"/>
        <v>0</v>
      </c>
      <c r="I139" s="68">
        <f t="shared" si="95"/>
        <v>4.99</v>
      </c>
      <c r="J139" s="68">
        <f t="shared" si="96"/>
        <v>0.05</v>
      </c>
      <c r="K139" s="68">
        <f>AA139*D139</f>
        <v>0.15</v>
      </c>
      <c r="L139" s="68">
        <f t="shared" si="97"/>
        <v>0.1</v>
      </c>
      <c r="M139" s="68">
        <f t="shared" si="98"/>
        <v>0</v>
      </c>
      <c r="N139" s="68">
        <f t="shared" si="99"/>
        <v>0</v>
      </c>
      <c r="O139" s="68">
        <f t="shared" si="100"/>
        <v>1.4999999999999999E-2</v>
      </c>
      <c r="P139" s="68">
        <f t="shared" si="101"/>
        <v>0</v>
      </c>
      <c r="Q139" s="68">
        <f t="shared" si="102"/>
        <v>0</v>
      </c>
      <c r="R139" s="56">
        <f>AH139*D139</f>
        <v>0</v>
      </c>
      <c r="S139" s="56">
        <f t="shared" si="103"/>
        <v>0</v>
      </c>
      <c r="T139" s="56">
        <f t="shared" si="104"/>
        <v>0</v>
      </c>
      <c r="U139" s="51">
        <f t="shared" si="105"/>
        <v>0</v>
      </c>
      <c r="V139" s="51">
        <f t="shared" si="106"/>
        <v>18.95</v>
      </c>
      <c r="W139" s="49">
        <v>0</v>
      </c>
      <c r="X139" s="49">
        <v>0</v>
      </c>
      <c r="Y139" s="49">
        <v>998</v>
      </c>
      <c r="Z139" s="49">
        <v>10</v>
      </c>
      <c r="AA139" s="49">
        <v>30</v>
      </c>
      <c r="AB139" s="49">
        <v>20</v>
      </c>
      <c r="AC139" s="49">
        <v>0</v>
      </c>
      <c r="AD139" s="49">
        <v>0</v>
      </c>
      <c r="AE139" s="49">
        <v>3</v>
      </c>
      <c r="AF139" s="49">
        <v>0</v>
      </c>
      <c r="AG139" s="49">
        <v>0</v>
      </c>
      <c r="AH139" s="49">
        <v>0</v>
      </c>
      <c r="AI139" s="49">
        <v>0</v>
      </c>
      <c r="AJ139" s="49">
        <v>0</v>
      </c>
      <c r="AK139" s="49">
        <v>0</v>
      </c>
      <c r="AL139" s="49">
        <v>3790</v>
      </c>
    </row>
    <row r="140" spans="1:38" s="48" customFormat="1" ht="18.75" x14ac:dyDescent="0.3">
      <c r="A140" s="83"/>
      <c r="B140" s="84"/>
      <c r="C140" s="75" t="s">
        <v>27</v>
      </c>
      <c r="D140" s="109">
        <v>1E-3</v>
      </c>
      <c r="E140" s="67">
        <v>12.68</v>
      </c>
      <c r="F140" s="72">
        <f t="shared" si="92"/>
        <v>1.268E-2</v>
      </c>
      <c r="G140" s="68">
        <f t="shared" si="93"/>
        <v>0</v>
      </c>
      <c r="H140" s="68">
        <f t="shared" si="94"/>
        <v>0</v>
      </c>
      <c r="I140" s="68">
        <f t="shared" si="95"/>
        <v>0</v>
      </c>
      <c r="J140" s="68">
        <f t="shared" si="96"/>
        <v>0</v>
      </c>
      <c r="K140" s="68">
        <f>AA142*D140</f>
        <v>0</v>
      </c>
      <c r="L140" s="68">
        <f t="shared" si="97"/>
        <v>0</v>
      </c>
      <c r="M140" s="68">
        <f t="shared" si="98"/>
        <v>0</v>
      </c>
      <c r="N140" s="68">
        <f t="shared" si="99"/>
        <v>0</v>
      </c>
      <c r="O140" s="68">
        <f t="shared" si="100"/>
        <v>0</v>
      </c>
      <c r="P140" s="68">
        <f t="shared" si="101"/>
        <v>0</v>
      </c>
      <c r="Q140" s="68">
        <f t="shared" si="102"/>
        <v>0</v>
      </c>
      <c r="R140" s="56">
        <f>AH142*D140</f>
        <v>0</v>
      </c>
      <c r="S140" s="56">
        <f t="shared" si="103"/>
        <v>0</v>
      </c>
      <c r="T140" s="56">
        <f t="shared" si="104"/>
        <v>0</v>
      </c>
      <c r="U140" s="51">
        <f t="shared" si="105"/>
        <v>0</v>
      </c>
      <c r="V140" s="51">
        <f t="shared" si="106"/>
        <v>0</v>
      </c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</row>
    <row r="141" spans="1:38" s="48" customFormat="1" ht="37.5" x14ac:dyDescent="0.3">
      <c r="A141" s="83"/>
      <c r="B141" s="84"/>
      <c r="C141" s="71" t="s">
        <v>88</v>
      </c>
      <c r="D141" s="109">
        <v>2.9999999999999997E-4</v>
      </c>
      <c r="E141" s="67"/>
      <c r="F141" s="72">
        <f t="shared" si="92"/>
        <v>0</v>
      </c>
      <c r="G141" s="68">
        <f t="shared" si="93"/>
        <v>2.6999999999999997E-3</v>
      </c>
      <c r="H141" s="68">
        <f t="shared" si="94"/>
        <v>2.9999999999999997E-4</v>
      </c>
      <c r="I141" s="68">
        <f t="shared" si="95"/>
        <v>8.9999999999999993E-3</v>
      </c>
      <c r="J141" s="68">
        <f t="shared" si="96"/>
        <v>3.2999999999999995E-2</v>
      </c>
      <c r="K141" s="68">
        <f>AA143*D141</f>
        <v>0</v>
      </c>
      <c r="L141" s="68">
        <f t="shared" si="97"/>
        <v>0.12</v>
      </c>
      <c r="M141" s="68">
        <f t="shared" si="98"/>
        <v>3.5999999999999997E-2</v>
      </c>
      <c r="N141" s="68">
        <f t="shared" si="99"/>
        <v>6.5999999999999989E-2</v>
      </c>
      <c r="O141" s="68">
        <f t="shared" si="100"/>
        <v>1.8E-3</v>
      </c>
      <c r="P141" s="68">
        <f t="shared" si="101"/>
        <v>2.9999999999999997E-5</v>
      </c>
      <c r="Q141" s="68">
        <f t="shared" si="102"/>
        <v>0</v>
      </c>
      <c r="R141" s="56">
        <f>AH143*D141</f>
        <v>0</v>
      </c>
      <c r="S141" s="56">
        <f t="shared" si="103"/>
        <v>5.9999999999999995E-5</v>
      </c>
      <c r="T141" s="56">
        <f t="shared" si="104"/>
        <v>2.9999999999999997E-4</v>
      </c>
      <c r="U141" s="51">
        <f t="shared" si="105"/>
        <v>0.12</v>
      </c>
      <c r="V141" s="51">
        <f t="shared" si="106"/>
        <v>9.8999999999999991E-2</v>
      </c>
      <c r="W141" s="49">
        <v>9</v>
      </c>
      <c r="X141" s="49">
        <v>1</v>
      </c>
      <c r="Y141" s="49">
        <v>30</v>
      </c>
      <c r="Z141" s="49">
        <v>110</v>
      </c>
      <c r="AA141" s="49">
        <v>1630</v>
      </c>
      <c r="AB141" s="49">
        <v>400</v>
      </c>
      <c r="AC141" s="49">
        <v>120</v>
      </c>
      <c r="AD141" s="49">
        <v>220</v>
      </c>
      <c r="AE141" s="49">
        <v>6</v>
      </c>
      <c r="AF141" s="49">
        <v>0.1</v>
      </c>
      <c r="AG141" s="49">
        <v>0</v>
      </c>
      <c r="AH141" s="49">
        <v>0.4</v>
      </c>
      <c r="AI141" s="49">
        <v>0.2</v>
      </c>
      <c r="AJ141" s="49">
        <v>1</v>
      </c>
      <c r="AK141" s="49">
        <v>400</v>
      </c>
      <c r="AL141" s="49">
        <v>330</v>
      </c>
    </row>
    <row r="142" spans="1:38" s="48" customFormat="1" ht="56.25" x14ac:dyDescent="0.3">
      <c r="A142" s="83"/>
      <c r="B142" s="84"/>
      <c r="C142" s="71" t="s">
        <v>23</v>
      </c>
      <c r="D142" s="109">
        <v>5.0000000000000001E-3</v>
      </c>
      <c r="E142" s="67">
        <v>91.9</v>
      </c>
      <c r="F142" s="72">
        <f t="shared" si="92"/>
        <v>0.45950000000000002</v>
      </c>
      <c r="G142" s="68">
        <f t="shared" si="93"/>
        <v>0</v>
      </c>
      <c r="H142" s="68">
        <f t="shared" si="94"/>
        <v>4.9950000000000001</v>
      </c>
      <c r="I142" s="68">
        <f t="shared" si="95"/>
        <v>0</v>
      </c>
      <c r="J142" s="68">
        <f t="shared" si="96"/>
        <v>0</v>
      </c>
      <c r="K142" s="68">
        <f>AA143*D142</f>
        <v>0</v>
      </c>
      <c r="L142" s="68">
        <f t="shared" si="97"/>
        <v>0</v>
      </c>
      <c r="M142" s="68">
        <f t="shared" si="98"/>
        <v>0</v>
      </c>
      <c r="N142" s="68">
        <f t="shared" si="99"/>
        <v>0</v>
      </c>
      <c r="O142" s="68">
        <f t="shared" si="100"/>
        <v>0</v>
      </c>
      <c r="P142" s="68">
        <f t="shared" si="101"/>
        <v>0</v>
      </c>
      <c r="Q142" s="68">
        <f t="shared" si="102"/>
        <v>0</v>
      </c>
      <c r="R142" s="56">
        <f>AH143*D142</f>
        <v>0</v>
      </c>
      <c r="S142" s="56">
        <f t="shared" si="103"/>
        <v>0</v>
      </c>
      <c r="T142" s="56">
        <f t="shared" si="104"/>
        <v>0</v>
      </c>
      <c r="U142" s="51">
        <f t="shared" si="105"/>
        <v>0</v>
      </c>
      <c r="V142" s="51">
        <f t="shared" si="106"/>
        <v>44.95</v>
      </c>
      <c r="W142" s="49">
        <v>0</v>
      </c>
      <c r="X142" s="49">
        <v>999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0</v>
      </c>
      <c r="AH142" s="49">
        <v>0</v>
      </c>
      <c r="AI142" s="49">
        <v>0</v>
      </c>
      <c r="AJ142" s="49">
        <v>0</v>
      </c>
      <c r="AK142" s="49">
        <v>0</v>
      </c>
      <c r="AL142" s="49">
        <v>8990</v>
      </c>
    </row>
    <row r="143" spans="1:38" s="48" customFormat="1" ht="22.5" customHeight="1" x14ac:dyDescent="0.3">
      <c r="A143" s="83"/>
      <c r="B143" s="84"/>
      <c r="C143" s="75" t="s">
        <v>16</v>
      </c>
      <c r="D143" s="68">
        <v>0</v>
      </c>
      <c r="E143" s="67">
        <v>0</v>
      </c>
      <c r="F143" s="81">
        <f>SUM(F136:F142)</f>
        <v>3.3233300000000003</v>
      </c>
      <c r="G143" s="82">
        <f t="shared" ref="G143:V143" si="107">SUM(G136:G142)</f>
        <v>1.9467000000000001</v>
      </c>
      <c r="H143" s="82">
        <f t="shared" si="107"/>
        <v>5.1002999999999998</v>
      </c>
      <c r="I143" s="82">
        <f t="shared" si="107"/>
        <v>10.630000000000003</v>
      </c>
      <c r="J143" s="82">
        <f t="shared" si="107"/>
        <v>15.293000000000001</v>
      </c>
      <c r="K143" s="82">
        <f t="shared" si="107"/>
        <v>185.4</v>
      </c>
      <c r="L143" s="82">
        <f t="shared" si="107"/>
        <v>52.660000000000004</v>
      </c>
      <c r="M143" s="82">
        <f t="shared" si="107"/>
        <v>18.996000000000002</v>
      </c>
      <c r="N143" s="82">
        <f t="shared" si="107"/>
        <v>37.536000000000001</v>
      </c>
      <c r="O143" s="82">
        <f t="shared" si="107"/>
        <v>0.7008000000000002</v>
      </c>
      <c r="P143" s="82">
        <f t="shared" si="107"/>
        <v>0.55983000000000005</v>
      </c>
      <c r="Q143" s="82">
        <f t="shared" si="107"/>
        <v>0</v>
      </c>
      <c r="R143" s="64">
        <f t="shared" si="107"/>
        <v>5.3100000000000001E-2</v>
      </c>
      <c r="S143" s="64">
        <f t="shared" si="107"/>
        <v>4.5060000000000003E-2</v>
      </c>
      <c r="T143" s="64">
        <f t="shared" si="107"/>
        <v>0.80489999999999995</v>
      </c>
      <c r="U143" s="50">
        <f t="shared" si="107"/>
        <v>45.57</v>
      </c>
      <c r="V143" s="50">
        <f t="shared" si="107"/>
        <v>94.989000000000004</v>
      </c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</row>
    <row r="144" spans="1:38" ht="18.75" x14ac:dyDescent="0.3">
      <c r="A144" s="83"/>
      <c r="B144" s="102" t="s">
        <v>57</v>
      </c>
      <c r="C144" s="75" t="s">
        <v>14</v>
      </c>
      <c r="D144" s="66">
        <v>1E-3</v>
      </c>
      <c r="E144" s="67">
        <v>370.05</v>
      </c>
      <c r="F144" s="72">
        <f>D144*E144</f>
        <v>0.37005000000000005</v>
      </c>
      <c r="G144" s="66">
        <f>W144*D144</f>
        <v>4.0000000000000001E-3</v>
      </c>
      <c r="H144" s="66">
        <f>X144*D144</f>
        <v>0</v>
      </c>
      <c r="I144" s="66">
        <f>Y144*D144</f>
        <v>0.65300000000000002</v>
      </c>
      <c r="J144" s="66">
        <f>Z144*D144</f>
        <v>0.01</v>
      </c>
      <c r="K144" s="66">
        <f>AA144*D144</f>
        <v>1.29</v>
      </c>
      <c r="L144" s="66">
        <f>AB144*D144</f>
        <v>0.14000000000000001</v>
      </c>
      <c r="M144" s="66">
        <f>AC144*D144</f>
        <v>7.0000000000000007E-2</v>
      </c>
      <c r="N144" s="66">
        <f>AD144*D144</f>
        <v>0.09</v>
      </c>
      <c r="O144" s="66">
        <f>AE144*D144</f>
        <v>1.3000000000000001E-2</v>
      </c>
      <c r="P144" s="66">
        <f>AF144*D144</f>
        <v>0</v>
      </c>
      <c r="Q144" s="66">
        <f>AG144*D144</f>
        <v>0</v>
      </c>
      <c r="R144" s="56">
        <f>AH144*D144</f>
        <v>1E-4</v>
      </c>
      <c r="S144" s="56">
        <f>AI144*D144</f>
        <v>2.0000000000000001E-4</v>
      </c>
      <c r="T144" s="56">
        <f>AJ144*D144</f>
        <v>0</v>
      </c>
      <c r="U144" s="13">
        <f>AK144*D144</f>
        <v>5.0000000000000001E-3</v>
      </c>
      <c r="V144" s="13">
        <f>AL144*D144</f>
        <v>2.5</v>
      </c>
      <c r="W144" s="10">
        <v>4</v>
      </c>
      <c r="X144" s="10">
        <v>0</v>
      </c>
      <c r="Y144" s="10">
        <v>653</v>
      </c>
      <c r="Z144" s="10">
        <v>10</v>
      </c>
      <c r="AA144" s="10">
        <v>1290</v>
      </c>
      <c r="AB144" s="10">
        <v>140</v>
      </c>
      <c r="AC144" s="10">
        <v>70</v>
      </c>
      <c r="AD144" s="10">
        <v>90</v>
      </c>
      <c r="AE144" s="10">
        <v>13</v>
      </c>
      <c r="AF144" s="10">
        <v>0</v>
      </c>
      <c r="AG144" s="10">
        <v>0</v>
      </c>
      <c r="AH144" s="10">
        <v>0.1</v>
      </c>
      <c r="AI144" s="10">
        <v>0.2</v>
      </c>
      <c r="AJ144" s="10">
        <v>0</v>
      </c>
      <c r="AK144" s="10">
        <v>5</v>
      </c>
      <c r="AL144" s="10">
        <v>2500</v>
      </c>
    </row>
    <row r="145" spans="1:38" ht="18.75" x14ac:dyDescent="0.3">
      <c r="A145" s="83"/>
      <c r="B145" s="105">
        <v>200</v>
      </c>
      <c r="C145" s="71" t="s">
        <v>15</v>
      </c>
      <c r="D145" s="66">
        <v>1.4999999999999999E-2</v>
      </c>
      <c r="E145" s="67">
        <v>45.83</v>
      </c>
      <c r="F145" s="72">
        <f>D145*E145</f>
        <v>0.68744999999999989</v>
      </c>
      <c r="G145" s="66">
        <f>W145*D145</f>
        <v>0</v>
      </c>
      <c r="H145" s="66">
        <f>X145*D145</f>
        <v>0</v>
      </c>
      <c r="I145" s="66">
        <f>Y145*D145</f>
        <v>14.969999999999999</v>
      </c>
      <c r="J145" s="66">
        <f>Z145*D145</f>
        <v>0.15</v>
      </c>
      <c r="K145" s="66">
        <f>AA145*D145</f>
        <v>0.44999999999999996</v>
      </c>
      <c r="L145" s="66">
        <f>AB145*D145</f>
        <v>0.3</v>
      </c>
      <c r="M145" s="66">
        <f>AC145*D145</f>
        <v>0</v>
      </c>
      <c r="N145" s="66">
        <f>AD145*D145</f>
        <v>0</v>
      </c>
      <c r="O145" s="66">
        <f>AE145*D145</f>
        <v>4.4999999999999998E-2</v>
      </c>
      <c r="P145" s="66">
        <f>AF145*D145</f>
        <v>0</v>
      </c>
      <c r="Q145" s="66">
        <f>AG145*D145</f>
        <v>0</v>
      </c>
      <c r="R145" s="56">
        <f>AH145*D145</f>
        <v>0</v>
      </c>
      <c r="S145" s="56">
        <f>AI145*D145</f>
        <v>0</v>
      </c>
      <c r="T145" s="56">
        <f>AJ145*D145</f>
        <v>0</v>
      </c>
      <c r="U145" s="13">
        <f>AK145*D145</f>
        <v>0</v>
      </c>
      <c r="V145" s="13">
        <f>AL145*D145</f>
        <v>56.85</v>
      </c>
      <c r="W145" s="10">
        <v>0</v>
      </c>
      <c r="X145" s="10">
        <v>0</v>
      </c>
      <c r="Y145" s="10">
        <v>998</v>
      </c>
      <c r="Z145" s="10">
        <v>10</v>
      </c>
      <c r="AA145" s="10">
        <v>30</v>
      </c>
      <c r="AB145" s="10">
        <v>20</v>
      </c>
      <c r="AC145" s="10">
        <v>0</v>
      </c>
      <c r="AD145" s="10">
        <v>0</v>
      </c>
      <c r="AE145" s="10">
        <v>3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3790</v>
      </c>
    </row>
    <row r="146" spans="1:38" ht="18.75" x14ac:dyDescent="0.3">
      <c r="A146" s="83"/>
      <c r="B146" s="55"/>
      <c r="C146" s="75" t="s">
        <v>16</v>
      </c>
      <c r="D146" s="66">
        <v>0</v>
      </c>
      <c r="E146" s="67">
        <v>0</v>
      </c>
      <c r="F146" s="81">
        <f t="shared" ref="F146:V146" si="108">SUM(F144:F145)</f>
        <v>1.0574999999999999</v>
      </c>
      <c r="G146" s="82">
        <f t="shared" si="108"/>
        <v>4.0000000000000001E-3</v>
      </c>
      <c r="H146" s="82">
        <f t="shared" si="108"/>
        <v>0</v>
      </c>
      <c r="I146" s="82">
        <f t="shared" si="108"/>
        <v>15.622999999999999</v>
      </c>
      <c r="J146" s="82">
        <f t="shared" si="108"/>
        <v>0.16</v>
      </c>
      <c r="K146" s="82">
        <f t="shared" si="108"/>
        <v>1.74</v>
      </c>
      <c r="L146" s="82">
        <f t="shared" si="108"/>
        <v>0.44</v>
      </c>
      <c r="M146" s="82">
        <f t="shared" si="108"/>
        <v>7.0000000000000007E-2</v>
      </c>
      <c r="N146" s="82">
        <f t="shared" si="108"/>
        <v>0.09</v>
      </c>
      <c r="O146" s="82">
        <f t="shared" si="108"/>
        <v>5.7999999999999996E-2</v>
      </c>
      <c r="P146" s="82">
        <f t="shared" si="108"/>
        <v>0</v>
      </c>
      <c r="Q146" s="82">
        <f t="shared" si="108"/>
        <v>0</v>
      </c>
      <c r="R146" s="64">
        <f t="shared" si="108"/>
        <v>1E-4</v>
      </c>
      <c r="S146" s="64">
        <f t="shared" si="108"/>
        <v>2.0000000000000001E-4</v>
      </c>
      <c r="T146" s="64">
        <f t="shared" si="108"/>
        <v>0</v>
      </c>
      <c r="U146" s="11">
        <f t="shared" si="108"/>
        <v>5.0000000000000001E-3</v>
      </c>
      <c r="V146" s="11">
        <f t="shared" si="108"/>
        <v>59.35</v>
      </c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ht="18.75" x14ac:dyDescent="0.3">
      <c r="A147" s="83"/>
      <c r="B147" s="55"/>
      <c r="C147" s="75"/>
      <c r="D147" s="66"/>
      <c r="E147" s="67"/>
      <c r="F147" s="81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64"/>
      <c r="S147" s="64"/>
      <c r="T147" s="64"/>
      <c r="U147" s="11"/>
      <c r="V147" s="11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ht="18.75" x14ac:dyDescent="0.3">
      <c r="A148" s="56"/>
      <c r="B148" s="55" t="s">
        <v>37</v>
      </c>
      <c r="C148" s="56"/>
      <c r="D148" s="82">
        <v>5.5E-2</v>
      </c>
      <c r="E148" s="110">
        <v>35.08</v>
      </c>
      <c r="F148" s="81">
        <f>D148*E148</f>
        <v>1.9294</v>
      </c>
      <c r="G148" s="82">
        <f>W148*D148</f>
        <v>2.6949999999999998</v>
      </c>
      <c r="H148" s="82">
        <f>X148*D148</f>
        <v>0.55000000000000004</v>
      </c>
      <c r="I148" s="82">
        <f>Y148*D148</f>
        <v>25.3</v>
      </c>
      <c r="J148" s="82">
        <f>Z148*D148</f>
        <v>231</v>
      </c>
      <c r="K148" s="82">
        <f>AA156*D148</f>
        <v>0</v>
      </c>
      <c r="L148" s="82">
        <f>AB148*D148</f>
        <v>9.9</v>
      </c>
      <c r="M148" s="82">
        <f>AC148*D148</f>
        <v>11</v>
      </c>
      <c r="N148" s="82">
        <f>AD148*D148</f>
        <v>50.6</v>
      </c>
      <c r="O148" s="82">
        <f>AE148*D148</f>
        <v>1.595</v>
      </c>
      <c r="P148" s="82">
        <f>AF148*D148</f>
        <v>0</v>
      </c>
      <c r="Q148" s="82">
        <f>AG148*D148</f>
        <v>0</v>
      </c>
      <c r="R148" s="64">
        <f>AH156*D148</f>
        <v>0</v>
      </c>
      <c r="S148" s="64">
        <f>AI148*D148</f>
        <v>1.6500000000000001E-2</v>
      </c>
      <c r="T148" s="64">
        <f>AJ148*D148</f>
        <v>0.374</v>
      </c>
      <c r="U148" s="11">
        <f>AK148*D148</f>
        <v>0</v>
      </c>
      <c r="V148" s="11">
        <f>AL148*D148</f>
        <v>121</v>
      </c>
      <c r="W148" s="10">
        <v>49</v>
      </c>
      <c r="X148" s="10">
        <v>10</v>
      </c>
      <c r="Y148" s="10">
        <v>460</v>
      </c>
      <c r="Z148" s="10">
        <v>4200</v>
      </c>
      <c r="AA148" s="10">
        <v>1430</v>
      </c>
      <c r="AB148" s="10">
        <v>180</v>
      </c>
      <c r="AC148" s="10">
        <v>200</v>
      </c>
      <c r="AD148" s="10">
        <v>920</v>
      </c>
      <c r="AE148" s="10">
        <v>29</v>
      </c>
      <c r="AF148" s="10">
        <v>0</v>
      </c>
      <c r="AG148" s="10">
        <v>0</v>
      </c>
      <c r="AH148" s="10">
        <v>0.9</v>
      </c>
      <c r="AI148" s="10">
        <v>0.3</v>
      </c>
      <c r="AJ148" s="10">
        <v>6.8</v>
      </c>
      <c r="AK148" s="10">
        <v>0</v>
      </c>
      <c r="AL148" s="10">
        <v>2200</v>
      </c>
    </row>
    <row r="149" spans="1:38" s="48" customFormat="1" ht="18.75" x14ac:dyDescent="0.3">
      <c r="A149" s="56"/>
      <c r="B149" s="77" t="s">
        <v>128</v>
      </c>
      <c r="C149" s="75" t="s">
        <v>32</v>
      </c>
      <c r="D149" s="56">
        <v>4.9000000000000002E-2</v>
      </c>
      <c r="E149" s="122">
        <v>26.65</v>
      </c>
      <c r="F149" s="123">
        <f>PRODUCT(D149,E149)</f>
        <v>1.30585</v>
      </c>
      <c r="G149" s="64">
        <v>0.20599999999999999</v>
      </c>
      <c r="H149" s="64">
        <v>2.1999999999999999E-2</v>
      </c>
      <c r="I149" s="64">
        <v>1.3779999999999999</v>
      </c>
      <c r="J149" s="64">
        <v>0.06</v>
      </c>
      <c r="K149" s="64">
        <v>3.5</v>
      </c>
      <c r="L149" s="64">
        <v>0.36</v>
      </c>
      <c r="M149" s="64">
        <v>0.32</v>
      </c>
      <c r="N149" s="64">
        <v>1.72</v>
      </c>
      <c r="O149" s="64">
        <v>2.4E-2</v>
      </c>
      <c r="P149" s="64">
        <v>0</v>
      </c>
      <c r="Q149" s="64">
        <v>0</v>
      </c>
      <c r="R149" s="64"/>
      <c r="S149" s="64"/>
      <c r="T149" s="64"/>
      <c r="U149" s="50"/>
      <c r="V149" s="50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</row>
    <row r="150" spans="1:38" s="26" customFormat="1" ht="18.75" x14ac:dyDescent="0.3">
      <c r="A150" s="111"/>
      <c r="B150" s="77"/>
      <c r="C150" s="75" t="s">
        <v>15</v>
      </c>
      <c r="D150" s="56">
        <v>3.0000000000000001E-3</v>
      </c>
      <c r="E150" s="122">
        <v>45.83</v>
      </c>
      <c r="F150" s="123">
        <f>PRODUCT(D150,E150)</f>
        <v>0.13749</v>
      </c>
      <c r="G150" s="64">
        <v>0</v>
      </c>
      <c r="H150" s="64">
        <v>0</v>
      </c>
      <c r="I150" s="64">
        <v>2.9940000000000002</v>
      </c>
      <c r="J150" s="64">
        <v>0.03</v>
      </c>
      <c r="K150" s="64">
        <v>0.09</v>
      </c>
      <c r="L150" s="64">
        <v>0.06</v>
      </c>
      <c r="M150" s="64">
        <v>0</v>
      </c>
      <c r="N150" s="64">
        <v>0</v>
      </c>
      <c r="O150" s="64">
        <v>8.9999999999999993E-3</v>
      </c>
      <c r="P150" s="64">
        <v>0</v>
      </c>
      <c r="Q150" s="64">
        <v>0</v>
      </c>
      <c r="R150" s="64"/>
      <c r="S150" s="64"/>
      <c r="T150" s="64"/>
      <c r="U150" s="50"/>
      <c r="V150" s="50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</row>
    <row r="151" spans="1:38" s="24" customFormat="1" ht="18.75" x14ac:dyDescent="0.3">
      <c r="A151" s="115"/>
      <c r="B151" s="77"/>
      <c r="C151" s="75" t="s">
        <v>129</v>
      </c>
      <c r="D151" s="56">
        <v>2.5999999999999999E-3</v>
      </c>
      <c r="E151" s="122">
        <v>91.9</v>
      </c>
      <c r="F151" s="123">
        <f>PRODUCT(D151,E151)</f>
        <v>0.23894000000000001</v>
      </c>
      <c r="G151" s="64">
        <v>0</v>
      </c>
      <c r="H151" s="64">
        <v>25.974</v>
      </c>
      <c r="I151" s="64">
        <v>0</v>
      </c>
      <c r="J151" s="64">
        <v>0</v>
      </c>
      <c r="K151" s="64">
        <v>11.4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/>
      <c r="S151" s="64"/>
      <c r="T151" s="64"/>
      <c r="U151" s="50"/>
      <c r="V151" s="50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</row>
    <row r="152" spans="1:38" ht="18.75" x14ac:dyDescent="0.3">
      <c r="A152" s="1"/>
      <c r="B152" s="77"/>
      <c r="C152" s="75" t="s">
        <v>130</v>
      </c>
      <c r="D152" s="56">
        <v>5.0000000000000001E-4</v>
      </c>
      <c r="E152" s="122">
        <v>1152.7</v>
      </c>
      <c r="F152" s="123">
        <f>PRODUCT(D152,E152)</f>
        <v>0.57635000000000003</v>
      </c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50"/>
      <c r="V152" s="50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</row>
    <row r="153" spans="1:38" ht="15.75" customHeight="1" x14ac:dyDescent="0.3">
      <c r="A153" s="64"/>
      <c r="B153" s="77"/>
      <c r="C153" s="75" t="s">
        <v>131</v>
      </c>
      <c r="D153" s="56"/>
      <c r="E153" s="122"/>
      <c r="F153" s="123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50"/>
      <c r="V153" s="50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</row>
    <row r="154" spans="1:38" ht="18.75" x14ac:dyDescent="0.3">
      <c r="A154" s="69"/>
      <c r="B154" s="77"/>
      <c r="C154" s="75" t="s">
        <v>27</v>
      </c>
      <c r="D154" s="56">
        <v>6.9999999999999999E-4</v>
      </c>
      <c r="E154" s="122">
        <v>12.68</v>
      </c>
      <c r="F154" s="123">
        <f>PRODUCT(D154,E154)</f>
        <v>8.8760000000000002E-3</v>
      </c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50"/>
      <c r="V154" s="50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</row>
    <row r="155" spans="1:38" ht="18.75" x14ac:dyDescent="0.3">
      <c r="A155" s="83"/>
      <c r="B155" s="53"/>
      <c r="C155" s="111" t="s">
        <v>30</v>
      </c>
      <c r="D155" s="99"/>
      <c r="E155" s="112"/>
      <c r="F155" s="113">
        <v>2.2799999999999998</v>
      </c>
      <c r="G155" s="101">
        <f t="shared" ref="G155:V155" si="109">SUM(G148:G154)</f>
        <v>2.9009999999999998</v>
      </c>
      <c r="H155" s="101">
        <f t="shared" si="109"/>
        <v>26.545999999999999</v>
      </c>
      <c r="I155" s="101">
        <f t="shared" si="109"/>
        <v>29.672000000000001</v>
      </c>
      <c r="J155" s="101">
        <f t="shared" si="109"/>
        <v>231.09</v>
      </c>
      <c r="K155" s="101">
        <f t="shared" si="109"/>
        <v>14.99</v>
      </c>
      <c r="L155" s="101">
        <f t="shared" si="109"/>
        <v>10.32</v>
      </c>
      <c r="M155" s="101">
        <f t="shared" si="109"/>
        <v>11.32</v>
      </c>
      <c r="N155" s="101">
        <f t="shared" si="109"/>
        <v>52.32</v>
      </c>
      <c r="O155" s="101">
        <f t="shared" si="109"/>
        <v>1.6279999999999999</v>
      </c>
      <c r="P155" s="101">
        <f t="shared" si="109"/>
        <v>0</v>
      </c>
      <c r="Q155" s="101">
        <f t="shared" si="109"/>
        <v>0</v>
      </c>
      <c r="R155" s="98">
        <f t="shared" si="109"/>
        <v>0</v>
      </c>
      <c r="S155" s="98">
        <f t="shared" si="109"/>
        <v>1.6500000000000001E-2</v>
      </c>
      <c r="T155" s="98">
        <f t="shared" si="109"/>
        <v>0.374</v>
      </c>
      <c r="U155" s="28">
        <f t="shared" si="109"/>
        <v>0</v>
      </c>
      <c r="V155" s="28">
        <f t="shared" si="109"/>
        <v>121</v>
      </c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</row>
    <row r="156" spans="1:38" ht="18.75" x14ac:dyDescent="0.3">
      <c r="A156" s="83"/>
      <c r="B156" s="203" t="s">
        <v>38</v>
      </c>
      <c r="C156" s="204"/>
      <c r="D156" s="99"/>
      <c r="E156" s="99"/>
      <c r="F156" s="114">
        <v>52.53</v>
      </c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111"/>
      <c r="S156" s="111"/>
      <c r="T156" s="111"/>
      <c r="U156" s="33"/>
      <c r="V156" s="33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</row>
    <row r="157" spans="1:38" ht="37.5" x14ac:dyDescent="0.3">
      <c r="A157" s="83"/>
      <c r="B157" s="116" t="s">
        <v>66</v>
      </c>
      <c r="C157" s="117"/>
      <c r="D157" s="118"/>
      <c r="E157" s="118"/>
      <c r="F157" s="119">
        <v>69.400000000000006</v>
      </c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5"/>
      <c r="S157" s="115"/>
      <c r="T157" s="115"/>
      <c r="U157" s="34"/>
      <c r="V157" s="3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</row>
    <row r="158" spans="1:38" ht="18.75" x14ac:dyDescent="0.3">
      <c r="A158" s="79"/>
      <c r="B158" s="62" t="s">
        <v>112</v>
      </c>
      <c r="C158" s="23"/>
      <c r="D158" s="63"/>
      <c r="E158" s="59"/>
      <c r="F158" s="60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23"/>
      <c r="S158" s="23"/>
      <c r="T158" s="23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1:38" ht="18.75" x14ac:dyDescent="0.3">
      <c r="A159" s="64"/>
      <c r="B159" s="65" t="s">
        <v>0</v>
      </c>
      <c r="C159" s="64"/>
      <c r="D159" s="66"/>
      <c r="E159" s="67"/>
      <c r="F159" s="67"/>
      <c r="G159" s="205" t="s">
        <v>40</v>
      </c>
      <c r="H159" s="205" t="s">
        <v>41</v>
      </c>
      <c r="I159" s="207" t="s">
        <v>42</v>
      </c>
      <c r="J159" s="193" t="s">
        <v>43</v>
      </c>
      <c r="K159" s="194"/>
      <c r="L159" s="194"/>
      <c r="M159" s="194"/>
      <c r="N159" s="194"/>
      <c r="O159" s="195"/>
      <c r="P159" s="196" t="s">
        <v>50</v>
      </c>
      <c r="Q159" s="197"/>
      <c r="R159" s="197"/>
      <c r="S159" s="197"/>
      <c r="T159" s="198"/>
      <c r="U159" s="32"/>
      <c r="V159" s="199" t="s">
        <v>52</v>
      </c>
      <c r="W159" s="9"/>
      <c r="X159" s="49"/>
      <c r="Y159" s="9"/>
      <c r="Z159" s="49"/>
      <c r="AA159" s="9"/>
      <c r="AB159" s="49"/>
      <c r="AC159" s="9"/>
      <c r="AD159" s="49"/>
      <c r="AE159" s="9"/>
      <c r="AF159" s="49"/>
      <c r="AG159" s="9"/>
      <c r="AH159" s="49"/>
      <c r="AI159" s="9"/>
      <c r="AJ159" s="49"/>
      <c r="AK159" s="49"/>
      <c r="AL159" s="49"/>
    </row>
    <row r="160" spans="1:38" ht="37.5" x14ac:dyDescent="0.3">
      <c r="A160" s="64"/>
      <c r="B160" s="70"/>
      <c r="C160" s="71" t="s">
        <v>10</v>
      </c>
      <c r="D160" s="66" t="s">
        <v>11</v>
      </c>
      <c r="E160" s="67" t="s">
        <v>12</v>
      </c>
      <c r="F160" s="72" t="s">
        <v>13</v>
      </c>
      <c r="G160" s="206"/>
      <c r="H160" s="206"/>
      <c r="I160" s="208"/>
      <c r="J160" s="66" t="s">
        <v>44</v>
      </c>
      <c r="K160" s="66" t="s">
        <v>45</v>
      </c>
      <c r="L160" s="66" t="s">
        <v>46</v>
      </c>
      <c r="M160" s="66" t="s">
        <v>47</v>
      </c>
      <c r="N160" s="66" t="s">
        <v>48</v>
      </c>
      <c r="O160" s="66" t="s">
        <v>49</v>
      </c>
      <c r="P160" s="66" t="s">
        <v>51</v>
      </c>
      <c r="Q160" s="66" t="s">
        <v>4</v>
      </c>
      <c r="R160" s="56" t="s">
        <v>5</v>
      </c>
      <c r="S160" s="56" t="s">
        <v>6</v>
      </c>
      <c r="T160" s="56" t="s">
        <v>7</v>
      </c>
      <c r="U160" s="51" t="s">
        <v>8</v>
      </c>
      <c r="V160" s="200"/>
      <c r="W160" s="49" t="s">
        <v>1</v>
      </c>
      <c r="X160" s="49" t="s">
        <v>2</v>
      </c>
      <c r="Y160" s="49" t="s">
        <v>3</v>
      </c>
      <c r="Z160" s="49" t="s">
        <v>44</v>
      </c>
      <c r="AA160" s="49" t="s">
        <v>45</v>
      </c>
      <c r="AB160" s="49" t="s">
        <v>46</v>
      </c>
      <c r="AC160" s="49" t="s">
        <v>47</v>
      </c>
      <c r="AD160" s="49" t="s">
        <v>48</v>
      </c>
      <c r="AE160" s="49" t="s">
        <v>49</v>
      </c>
      <c r="AF160" s="49" t="s">
        <v>55</v>
      </c>
      <c r="AG160" s="49" t="s">
        <v>4</v>
      </c>
      <c r="AH160" s="49" t="s">
        <v>5</v>
      </c>
      <c r="AI160" s="49" t="s">
        <v>6</v>
      </c>
      <c r="AJ160" s="49" t="s">
        <v>7</v>
      </c>
      <c r="AK160" s="49" t="s">
        <v>8</v>
      </c>
      <c r="AL160" s="9" t="s">
        <v>56</v>
      </c>
    </row>
    <row r="161" spans="1:38" ht="37.5" x14ac:dyDescent="0.3">
      <c r="A161" s="64"/>
      <c r="B161" s="102" t="s">
        <v>133</v>
      </c>
      <c r="C161" s="75" t="s">
        <v>70</v>
      </c>
      <c r="D161" s="66">
        <v>3.1E-2</v>
      </c>
      <c r="E161" s="67">
        <v>45.26</v>
      </c>
      <c r="F161" s="72">
        <f>D161*E161</f>
        <v>1.40306</v>
      </c>
      <c r="G161" s="66">
        <f>W161*D161</f>
        <v>2.17</v>
      </c>
      <c r="H161" s="66">
        <f>X161*D161</f>
        <v>0.31</v>
      </c>
      <c r="I161" s="66">
        <f>Y161*D161</f>
        <v>22.134</v>
      </c>
      <c r="J161" s="66">
        <f>Z161*D161</f>
        <v>3.7199999999999998</v>
      </c>
      <c r="K161" s="66">
        <f>AA162*D161</f>
        <v>4.6500000000000004</v>
      </c>
      <c r="L161" s="66">
        <f>AB161*D161</f>
        <v>2.48</v>
      </c>
      <c r="M161" s="66">
        <f>AC161*D161</f>
        <v>15.5</v>
      </c>
      <c r="N161" s="66">
        <f>AD161*D161</f>
        <v>46.5</v>
      </c>
      <c r="O161" s="66">
        <f>AE161*D161</f>
        <v>0.31</v>
      </c>
      <c r="P161" s="66">
        <f>AF161*D161</f>
        <v>0</v>
      </c>
      <c r="Q161" s="66">
        <f>AG161*D161</f>
        <v>0</v>
      </c>
      <c r="R161" s="56">
        <f>AH162*D161</f>
        <v>0</v>
      </c>
      <c r="S161" s="56">
        <f>AI161*D161</f>
        <v>1.2400000000000001E-2</v>
      </c>
      <c r="T161" s="56">
        <f>AJ161*D161</f>
        <v>0.496</v>
      </c>
      <c r="U161" s="51">
        <f>AK161*D161</f>
        <v>0</v>
      </c>
      <c r="V161" s="51">
        <f>AL161*D161</f>
        <v>102.3</v>
      </c>
      <c r="W161" s="49">
        <v>70</v>
      </c>
      <c r="X161" s="49">
        <v>10</v>
      </c>
      <c r="Y161" s="49">
        <v>714</v>
      </c>
      <c r="Z161" s="49">
        <v>120</v>
      </c>
      <c r="AA161" s="49">
        <v>1000</v>
      </c>
      <c r="AB161" s="49">
        <v>80</v>
      </c>
      <c r="AC161" s="49">
        <v>500</v>
      </c>
      <c r="AD161" s="49">
        <v>1500</v>
      </c>
      <c r="AE161" s="49">
        <v>10</v>
      </c>
      <c r="AF161" s="49">
        <v>0</v>
      </c>
      <c r="AG161" s="49">
        <v>0</v>
      </c>
      <c r="AH161" s="49">
        <v>0.8</v>
      </c>
      <c r="AI161" s="49">
        <v>0.4</v>
      </c>
      <c r="AJ161" s="49">
        <v>16</v>
      </c>
      <c r="AK161" s="49">
        <v>0</v>
      </c>
      <c r="AL161" s="49">
        <v>3300</v>
      </c>
    </row>
    <row r="162" spans="1:38" ht="37.5" x14ac:dyDescent="0.3">
      <c r="A162" s="64"/>
      <c r="B162" s="105" t="s">
        <v>134</v>
      </c>
      <c r="C162" s="71" t="s">
        <v>18</v>
      </c>
      <c r="D162" s="66">
        <v>5.0000000000000001E-3</v>
      </c>
      <c r="E162" s="67">
        <v>446.53</v>
      </c>
      <c r="F162" s="72">
        <f>D162*E162</f>
        <v>2.23265</v>
      </c>
      <c r="G162" s="66">
        <f>W162*D162</f>
        <v>2.5000000000000001E-2</v>
      </c>
      <c r="H162" s="66">
        <f>X162*D162</f>
        <v>4.125</v>
      </c>
      <c r="I162" s="66">
        <f>Y162*D162</f>
        <v>0.04</v>
      </c>
      <c r="J162" s="66">
        <f>Z162*D162</f>
        <v>0.35000000000000003</v>
      </c>
      <c r="K162" s="66">
        <f>AA162*D162</f>
        <v>0.75</v>
      </c>
      <c r="L162" s="66">
        <f>AB162*D162</f>
        <v>0.6</v>
      </c>
      <c r="M162" s="66">
        <f>AC162*D162</f>
        <v>0.02</v>
      </c>
      <c r="N162" s="66">
        <f>AD162*D162</f>
        <v>0.95000000000000007</v>
      </c>
      <c r="O162" s="66">
        <f>AE162*D162</f>
        <v>0.01</v>
      </c>
      <c r="P162" s="66">
        <f>AF162*D162</f>
        <v>1.9E-2</v>
      </c>
      <c r="Q162" s="66">
        <f>AG162*D162</f>
        <v>2.9500000000000002E-2</v>
      </c>
      <c r="R162" s="56">
        <f>AH162*D162</f>
        <v>0</v>
      </c>
      <c r="S162" s="56">
        <f>AI162*D162</f>
        <v>5.0000000000000001E-3</v>
      </c>
      <c r="T162" s="56">
        <f>AJ162*D162</f>
        <v>2.5000000000000001E-3</v>
      </c>
      <c r="U162" s="13">
        <f>AK162*D162</f>
        <v>0</v>
      </c>
      <c r="V162" s="13">
        <f>AL162*D162</f>
        <v>37.4</v>
      </c>
      <c r="W162" s="10">
        <v>5</v>
      </c>
      <c r="X162" s="10">
        <v>825</v>
      </c>
      <c r="Y162" s="10">
        <v>8</v>
      </c>
      <c r="Z162" s="10">
        <v>70</v>
      </c>
      <c r="AA162" s="10">
        <v>150</v>
      </c>
      <c r="AB162" s="10">
        <v>120</v>
      </c>
      <c r="AC162" s="10">
        <v>4</v>
      </c>
      <c r="AD162" s="10">
        <v>190</v>
      </c>
      <c r="AE162" s="10">
        <v>2</v>
      </c>
      <c r="AF162" s="10">
        <v>3.8</v>
      </c>
      <c r="AG162" s="10">
        <v>5.9</v>
      </c>
      <c r="AH162" s="10">
        <v>0</v>
      </c>
      <c r="AI162" s="10">
        <v>1</v>
      </c>
      <c r="AJ162" s="10">
        <v>0.5</v>
      </c>
      <c r="AK162" s="10">
        <v>0</v>
      </c>
      <c r="AL162" s="10">
        <v>7480</v>
      </c>
    </row>
    <row r="163" spans="1:38" ht="18.75" x14ac:dyDescent="0.3">
      <c r="A163" s="96"/>
      <c r="B163" s="105"/>
      <c r="C163" s="75" t="s">
        <v>15</v>
      </c>
      <c r="D163" s="66">
        <v>5.0000000000000001E-3</v>
      </c>
      <c r="E163" s="67">
        <v>45.83</v>
      </c>
      <c r="F163" s="72">
        <f>D163*E163</f>
        <v>0.22914999999999999</v>
      </c>
      <c r="G163" s="66">
        <f>W163*D163</f>
        <v>0</v>
      </c>
      <c r="H163" s="66">
        <f>X163*D163</f>
        <v>0</v>
      </c>
      <c r="I163" s="66">
        <f>Y163*D163</f>
        <v>4.99</v>
      </c>
      <c r="J163" s="66">
        <f>Z163*D163</f>
        <v>0.05</v>
      </c>
      <c r="K163" s="66">
        <f>AA163*D163</f>
        <v>0.15</v>
      </c>
      <c r="L163" s="66">
        <f>AB163*D163</f>
        <v>0.1</v>
      </c>
      <c r="M163" s="66">
        <f>AC163*D163</f>
        <v>0</v>
      </c>
      <c r="N163" s="66">
        <f>AD163*D163</f>
        <v>0</v>
      </c>
      <c r="O163" s="66">
        <f>AE163*D163</f>
        <v>1.4999999999999999E-2</v>
      </c>
      <c r="P163" s="66">
        <f>AF163*D163</f>
        <v>0</v>
      </c>
      <c r="Q163" s="66">
        <f>AG163*D163</f>
        <v>0</v>
      </c>
      <c r="R163" s="56">
        <f>AH163*D163</f>
        <v>0</v>
      </c>
      <c r="S163" s="56">
        <f>AI163*D163</f>
        <v>0</v>
      </c>
      <c r="T163" s="56">
        <f>AJ163*D163</f>
        <v>0</v>
      </c>
      <c r="U163" s="13">
        <f>AK163*D163</f>
        <v>0</v>
      </c>
      <c r="V163" s="13">
        <f>AL163*D163</f>
        <v>18.95</v>
      </c>
      <c r="W163" s="10">
        <v>0</v>
      </c>
      <c r="X163" s="10">
        <v>0</v>
      </c>
      <c r="Y163" s="10">
        <v>998</v>
      </c>
      <c r="Z163" s="10">
        <v>10</v>
      </c>
      <c r="AA163" s="10">
        <v>30</v>
      </c>
      <c r="AB163" s="10">
        <v>20</v>
      </c>
      <c r="AC163" s="10">
        <v>0</v>
      </c>
      <c r="AD163" s="10">
        <v>0</v>
      </c>
      <c r="AE163" s="10">
        <v>3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3790</v>
      </c>
    </row>
    <row r="164" spans="1:38" ht="18.75" x14ac:dyDescent="0.3">
      <c r="A164" s="83"/>
      <c r="B164" s="105"/>
      <c r="C164" s="75" t="s">
        <v>60</v>
      </c>
      <c r="D164" s="66">
        <v>0.1</v>
      </c>
      <c r="E164" s="67">
        <v>59.08</v>
      </c>
      <c r="F164" s="72">
        <f>D164*E164</f>
        <v>5.9080000000000004</v>
      </c>
      <c r="G164" s="66">
        <f>W164*D164</f>
        <v>2.8000000000000003</v>
      </c>
      <c r="H164" s="66">
        <f>X164*D164</f>
        <v>3.2</v>
      </c>
      <c r="I164" s="66">
        <f>Y164*D164</f>
        <v>4.7</v>
      </c>
      <c r="J164" s="66">
        <f>Z164*D164</f>
        <v>50</v>
      </c>
      <c r="K164" s="66">
        <f>AA164*D164</f>
        <v>146</v>
      </c>
      <c r="L164" s="66">
        <f>AB164*D164</f>
        <v>120</v>
      </c>
      <c r="M164" s="66">
        <f>AC164*D164</f>
        <v>14</v>
      </c>
      <c r="N164" s="66">
        <f>AD164*D164</f>
        <v>90</v>
      </c>
      <c r="O164" s="66">
        <f>AE164*D164</f>
        <v>0.06</v>
      </c>
      <c r="P164" s="66">
        <f>AF164*D164</f>
        <v>2.0000000000000004E-2</v>
      </c>
      <c r="Q164" s="66">
        <f>AG164*D164</f>
        <v>1.0000000000000002E-2</v>
      </c>
      <c r="R164" s="56">
        <f>AH164*D164</f>
        <v>4.0000000000000008E-2</v>
      </c>
      <c r="S164" s="56">
        <f>AI164*D164</f>
        <v>0.15000000000000002</v>
      </c>
      <c r="T164" s="56">
        <f>AJ164*D164</f>
        <v>0.1</v>
      </c>
      <c r="U164" s="13">
        <f>AK164*D164</f>
        <v>1.3</v>
      </c>
      <c r="V164" s="13">
        <f>AL164*D164</f>
        <v>58</v>
      </c>
      <c r="W164" s="10">
        <v>28</v>
      </c>
      <c r="X164" s="10">
        <v>32</v>
      </c>
      <c r="Y164" s="10">
        <v>47</v>
      </c>
      <c r="Z164" s="10">
        <v>500</v>
      </c>
      <c r="AA164" s="10">
        <v>1460</v>
      </c>
      <c r="AB164" s="10">
        <v>1200</v>
      </c>
      <c r="AC164" s="10">
        <v>140</v>
      </c>
      <c r="AD164" s="10">
        <v>900</v>
      </c>
      <c r="AE164" s="10">
        <v>0.6</v>
      </c>
      <c r="AF164" s="10">
        <v>0.2</v>
      </c>
      <c r="AG164" s="10">
        <v>0.1</v>
      </c>
      <c r="AH164" s="10">
        <v>0.4</v>
      </c>
      <c r="AI164" s="10">
        <v>1.5</v>
      </c>
      <c r="AJ164" s="10">
        <v>1</v>
      </c>
      <c r="AK164" s="10">
        <v>13</v>
      </c>
      <c r="AL164" s="10">
        <v>580</v>
      </c>
    </row>
    <row r="165" spans="1:38" ht="18" customHeight="1" x14ac:dyDescent="0.3">
      <c r="A165" s="83"/>
      <c r="B165" s="80"/>
      <c r="C165" s="75" t="s">
        <v>30</v>
      </c>
      <c r="D165" s="66">
        <v>0</v>
      </c>
      <c r="E165" s="67">
        <v>0</v>
      </c>
      <c r="F165" s="81">
        <v>9.77</v>
      </c>
      <c r="G165" s="82">
        <f t="shared" ref="G165:V165" si="110">SUM(G161:G164)</f>
        <v>4.9950000000000001</v>
      </c>
      <c r="H165" s="82">
        <f t="shared" si="110"/>
        <v>7.6349999999999998</v>
      </c>
      <c r="I165" s="82">
        <f t="shared" si="110"/>
        <v>31.864000000000001</v>
      </c>
      <c r="J165" s="82">
        <f t="shared" si="110"/>
        <v>54.12</v>
      </c>
      <c r="K165" s="82">
        <f t="shared" si="110"/>
        <v>151.55000000000001</v>
      </c>
      <c r="L165" s="82">
        <f t="shared" si="110"/>
        <v>123.18</v>
      </c>
      <c r="M165" s="82">
        <f t="shared" si="110"/>
        <v>29.52</v>
      </c>
      <c r="N165" s="82">
        <f t="shared" si="110"/>
        <v>137.44999999999999</v>
      </c>
      <c r="O165" s="82">
        <f t="shared" si="110"/>
        <v>0.39500000000000002</v>
      </c>
      <c r="P165" s="82">
        <f t="shared" si="110"/>
        <v>3.9000000000000007E-2</v>
      </c>
      <c r="Q165" s="82">
        <f t="shared" si="110"/>
        <v>3.9500000000000007E-2</v>
      </c>
      <c r="R165" s="64">
        <f t="shared" si="110"/>
        <v>4.0000000000000008E-2</v>
      </c>
      <c r="S165" s="64">
        <f t="shared" si="110"/>
        <v>0.16740000000000002</v>
      </c>
      <c r="T165" s="64">
        <f t="shared" si="110"/>
        <v>0.59850000000000003</v>
      </c>
      <c r="U165" s="11">
        <f t="shared" si="110"/>
        <v>1.3</v>
      </c>
      <c r="V165" s="11">
        <f t="shared" si="110"/>
        <v>216.64999999999998</v>
      </c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ht="18.75" x14ac:dyDescent="0.3">
      <c r="A166" s="96"/>
      <c r="B166" s="70"/>
      <c r="C166" s="56"/>
      <c r="D166" s="66"/>
      <c r="E166" s="67"/>
      <c r="F166" s="72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56"/>
      <c r="S166" s="56"/>
      <c r="T166" s="56"/>
      <c r="U166" s="13"/>
      <c r="V166" s="13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ht="18.75" x14ac:dyDescent="0.3">
      <c r="A167" s="64"/>
      <c r="B167" s="94"/>
      <c r="C167" s="56" t="s">
        <v>108</v>
      </c>
      <c r="D167" s="66">
        <v>0.03</v>
      </c>
      <c r="E167" s="67">
        <v>71.94</v>
      </c>
      <c r="F167" s="72">
        <f>D167*E167</f>
        <v>2.1581999999999999</v>
      </c>
      <c r="G167" s="66">
        <f>W167*D167</f>
        <v>2.31</v>
      </c>
      <c r="H167" s="66">
        <f>X167*D167</f>
        <v>0.89999999999999991</v>
      </c>
      <c r="I167" s="66">
        <f>Y167*D167</f>
        <v>14.94</v>
      </c>
      <c r="J167" s="66">
        <f>Z167*D167</f>
        <v>128.69999999999999</v>
      </c>
      <c r="K167" s="66">
        <f>AA168*D167</f>
        <v>0</v>
      </c>
      <c r="L167" s="66">
        <f>AB167*D167</f>
        <v>6.6</v>
      </c>
      <c r="M167" s="66">
        <f>AC167*D167</f>
        <v>9.9</v>
      </c>
      <c r="N167" s="66">
        <f>AD167*D167</f>
        <v>25.5</v>
      </c>
      <c r="O167" s="66">
        <f>AE167*D167</f>
        <v>0.6</v>
      </c>
      <c r="P167" s="66">
        <f>AF167*D167</f>
        <v>0</v>
      </c>
      <c r="Q167" s="66">
        <f>AG167*D167</f>
        <v>0</v>
      </c>
      <c r="R167" s="56">
        <f>AH168*D167</f>
        <v>0</v>
      </c>
      <c r="S167" s="56">
        <f>AI167*D167</f>
        <v>1.4999999999999999E-2</v>
      </c>
      <c r="T167" s="56">
        <f>AJ167*D167</f>
        <v>0.47099999999999997</v>
      </c>
      <c r="U167" s="13">
        <f>AK167*D167</f>
        <v>0</v>
      </c>
      <c r="V167" s="13">
        <f>AL167*D167</f>
        <v>78.599999999999994</v>
      </c>
      <c r="W167" s="10">
        <v>77</v>
      </c>
      <c r="X167" s="10">
        <v>30</v>
      </c>
      <c r="Y167" s="10">
        <v>498</v>
      </c>
      <c r="Z167" s="10">
        <v>4290</v>
      </c>
      <c r="AA167" s="10">
        <v>1310</v>
      </c>
      <c r="AB167" s="10">
        <v>220</v>
      </c>
      <c r="AC167" s="10">
        <v>330</v>
      </c>
      <c r="AD167" s="10">
        <v>850</v>
      </c>
      <c r="AE167" s="10">
        <v>20</v>
      </c>
      <c r="AF167" s="10">
        <v>0</v>
      </c>
      <c r="AG167" s="10">
        <v>0</v>
      </c>
      <c r="AH167" s="10">
        <v>1.6</v>
      </c>
      <c r="AI167" s="10">
        <v>0.5</v>
      </c>
      <c r="AJ167" s="10">
        <v>15.7</v>
      </c>
      <c r="AK167" s="10">
        <v>0</v>
      </c>
      <c r="AL167" s="10">
        <v>2620</v>
      </c>
    </row>
    <row r="168" spans="1:38" ht="18.75" x14ac:dyDescent="0.3">
      <c r="A168" s="83"/>
      <c r="B168" s="94"/>
      <c r="C168" s="56" t="s">
        <v>30</v>
      </c>
      <c r="D168" s="66"/>
      <c r="E168" s="66"/>
      <c r="F168" s="95">
        <f t="shared" ref="F168:V168" si="111">SUM(F166:F167)</f>
        <v>2.1581999999999999</v>
      </c>
      <c r="G168" s="82">
        <f t="shared" si="111"/>
        <v>2.31</v>
      </c>
      <c r="H168" s="82">
        <f t="shared" si="111"/>
        <v>0.89999999999999991</v>
      </c>
      <c r="I168" s="82">
        <f t="shared" si="111"/>
        <v>14.94</v>
      </c>
      <c r="J168" s="82">
        <f t="shared" si="111"/>
        <v>128.69999999999999</v>
      </c>
      <c r="K168" s="82">
        <f t="shared" si="111"/>
        <v>0</v>
      </c>
      <c r="L168" s="82">
        <f t="shared" si="111"/>
        <v>6.6</v>
      </c>
      <c r="M168" s="82">
        <f t="shared" si="111"/>
        <v>9.9</v>
      </c>
      <c r="N168" s="82">
        <f t="shared" si="111"/>
        <v>25.5</v>
      </c>
      <c r="O168" s="82">
        <f t="shared" si="111"/>
        <v>0.6</v>
      </c>
      <c r="P168" s="82">
        <f t="shared" si="111"/>
        <v>0</v>
      </c>
      <c r="Q168" s="82">
        <f t="shared" si="111"/>
        <v>0</v>
      </c>
      <c r="R168" s="64">
        <f t="shared" si="111"/>
        <v>0</v>
      </c>
      <c r="S168" s="64">
        <f t="shared" si="111"/>
        <v>1.4999999999999999E-2</v>
      </c>
      <c r="T168" s="64">
        <f t="shared" si="111"/>
        <v>0.47099999999999997</v>
      </c>
      <c r="U168" s="11">
        <f t="shared" si="111"/>
        <v>0</v>
      </c>
      <c r="V168" s="11">
        <f t="shared" si="111"/>
        <v>78.599999999999994</v>
      </c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</row>
    <row r="169" spans="1:38" ht="37.5" x14ac:dyDescent="0.3">
      <c r="A169" s="83"/>
      <c r="B169" s="102" t="s">
        <v>81</v>
      </c>
      <c r="C169" s="75" t="s">
        <v>60</v>
      </c>
      <c r="D169" s="66">
        <v>0.1</v>
      </c>
      <c r="E169" s="67">
        <v>59.08</v>
      </c>
      <c r="F169" s="72">
        <f>D169*E169</f>
        <v>5.9080000000000004</v>
      </c>
      <c r="G169" s="66">
        <f>W169*D169</f>
        <v>2.8000000000000003</v>
      </c>
      <c r="H169" s="66">
        <f>X169*D169</f>
        <v>3.2</v>
      </c>
      <c r="I169" s="66">
        <f>Y169*D169</f>
        <v>4.7</v>
      </c>
      <c r="J169" s="66">
        <f>Z169*D169</f>
        <v>50</v>
      </c>
      <c r="K169" s="66">
        <f>AA169*D169</f>
        <v>146</v>
      </c>
      <c r="L169" s="66">
        <f>AB169*D169</f>
        <v>120</v>
      </c>
      <c r="M169" s="66">
        <f>AC169*D169</f>
        <v>14</v>
      </c>
      <c r="N169" s="66">
        <f>AD169*D169</f>
        <v>90</v>
      </c>
      <c r="O169" s="66">
        <f>AE169*D169</f>
        <v>0.06</v>
      </c>
      <c r="P169" s="66">
        <f>AF169*D169</f>
        <v>2.0000000000000004E-2</v>
      </c>
      <c r="Q169" s="66">
        <f>AG169*D169</f>
        <v>1.0000000000000002E-2</v>
      </c>
      <c r="R169" s="56">
        <f>AH169*D169</f>
        <v>4.0000000000000008E-2</v>
      </c>
      <c r="S169" s="56">
        <f>AI169*D169</f>
        <v>0.15000000000000002</v>
      </c>
      <c r="T169" s="56">
        <f>AJ169*D169</f>
        <v>0.1</v>
      </c>
      <c r="U169" s="13">
        <f>AK169*D169</f>
        <v>1.3</v>
      </c>
      <c r="V169" s="13">
        <f>AL169*D169</f>
        <v>58</v>
      </c>
      <c r="W169" s="10">
        <v>28</v>
      </c>
      <c r="X169" s="10">
        <v>32</v>
      </c>
      <c r="Y169" s="10">
        <v>47</v>
      </c>
      <c r="Z169" s="10">
        <v>500</v>
      </c>
      <c r="AA169" s="10">
        <v>1460</v>
      </c>
      <c r="AB169" s="10">
        <v>1200</v>
      </c>
      <c r="AC169" s="10">
        <v>140</v>
      </c>
      <c r="AD169" s="10">
        <v>900</v>
      </c>
      <c r="AE169" s="10">
        <v>0.6</v>
      </c>
      <c r="AF169" s="10">
        <v>0.2</v>
      </c>
      <c r="AG169" s="10">
        <v>0.1</v>
      </c>
      <c r="AH169" s="10">
        <v>0.4</v>
      </c>
      <c r="AI169" s="10">
        <v>1.5</v>
      </c>
      <c r="AJ169" s="10">
        <v>1</v>
      </c>
      <c r="AK169" s="10">
        <v>13</v>
      </c>
      <c r="AL169" s="10">
        <v>580</v>
      </c>
    </row>
    <row r="170" spans="1:38" ht="18.75" x14ac:dyDescent="0.3">
      <c r="A170" s="83"/>
      <c r="B170" s="105"/>
      <c r="C170" s="75" t="s">
        <v>15</v>
      </c>
      <c r="D170" s="66">
        <v>0.02</v>
      </c>
      <c r="E170" s="67">
        <v>45.83</v>
      </c>
      <c r="F170" s="72">
        <f>D170*E170</f>
        <v>0.91659999999999997</v>
      </c>
      <c r="G170" s="66">
        <f>W170*D170</f>
        <v>0</v>
      </c>
      <c r="H170" s="66">
        <f>X170*D170</f>
        <v>0</v>
      </c>
      <c r="I170" s="66">
        <f>Y170*D170</f>
        <v>19.96</v>
      </c>
      <c r="J170" s="66">
        <f>Z170*D170</f>
        <v>0.2</v>
      </c>
      <c r="K170" s="66">
        <f>AA170*D170</f>
        <v>0.6</v>
      </c>
      <c r="L170" s="66">
        <f>AB170*D170</f>
        <v>0.4</v>
      </c>
      <c r="M170" s="66">
        <f>AC170*D170</f>
        <v>0</v>
      </c>
      <c r="N170" s="66">
        <f>AD170*D170</f>
        <v>0</v>
      </c>
      <c r="O170" s="66">
        <f>AE170*D170</f>
        <v>0.06</v>
      </c>
      <c r="P170" s="66">
        <f>AF170*D170</f>
        <v>0</v>
      </c>
      <c r="Q170" s="66">
        <f>AG170*D170</f>
        <v>0</v>
      </c>
      <c r="R170" s="56">
        <f>AH170*D170</f>
        <v>0</v>
      </c>
      <c r="S170" s="56">
        <f>AI170*D170</f>
        <v>0</v>
      </c>
      <c r="T170" s="56">
        <f>AJ170*D170</f>
        <v>0</v>
      </c>
      <c r="U170" s="13">
        <f>AK170*D170</f>
        <v>0</v>
      </c>
      <c r="V170" s="13">
        <f>AL170*D170</f>
        <v>75.8</v>
      </c>
      <c r="W170" s="10">
        <v>0</v>
      </c>
      <c r="X170" s="10">
        <v>0</v>
      </c>
      <c r="Y170" s="10">
        <v>998</v>
      </c>
      <c r="Z170" s="10">
        <v>10</v>
      </c>
      <c r="AA170" s="10">
        <v>30</v>
      </c>
      <c r="AB170" s="10">
        <v>20</v>
      </c>
      <c r="AC170" s="10">
        <v>0</v>
      </c>
      <c r="AD170" s="10">
        <v>0</v>
      </c>
      <c r="AE170" s="10">
        <v>3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3790</v>
      </c>
    </row>
    <row r="171" spans="1:38" ht="18.75" x14ac:dyDescent="0.3">
      <c r="A171" s="83"/>
      <c r="B171" s="105">
        <v>200</v>
      </c>
      <c r="C171" s="75" t="s">
        <v>82</v>
      </c>
      <c r="D171" s="66">
        <v>5.0000000000000001E-3</v>
      </c>
      <c r="E171" s="67">
        <v>348</v>
      </c>
      <c r="F171" s="72">
        <f>D171*E171</f>
        <v>1.74</v>
      </c>
      <c r="G171" s="66">
        <f>W171*D171</f>
        <v>0</v>
      </c>
      <c r="H171" s="66">
        <f>X171*D171</f>
        <v>0</v>
      </c>
      <c r="I171" s="66">
        <f>Y171*D171</f>
        <v>0</v>
      </c>
      <c r="J171" s="66">
        <f>Z171*D171</f>
        <v>0</v>
      </c>
      <c r="K171" s="66">
        <f>AA172*D171</f>
        <v>0</v>
      </c>
      <c r="L171" s="66">
        <f>AB171*D171</f>
        <v>0</v>
      </c>
      <c r="M171" s="66">
        <f>AC171*D171</f>
        <v>0</v>
      </c>
      <c r="N171" s="66">
        <f>AD171*D171</f>
        <v>0</v>
      </c>
      <c r="O171" s="66">
        <f>AE171*D171</f>
        <v>0</v>
      </c>
      <c r="P171" s="66">
        <f>AF171*D171</f>
        <v>0</v>
      </c>
      <c r="Q171" s="66">
        <f>AG171*D171</f>
        <v>0</v>
      </c>
      <c r="R171" s="56">
        <f>AH172*D171</f>
        <v>0</v>
      </c>
      <c r="S171" s="56">
        <f>AI171*D171</f>
        <v>0</v>
      </c>
      <c r="T171" s="56">
        <f>AJ171*D171</f>
        <v>0</v>
      </c>
      <c r="U171" s="13">
        <f>AK171*D171</f>
        <v>0</v>
      </c>
      <c r="V171" s="13">
        <f>AL171*D171</f>
        <v>0</v>
      </c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ht="18.75" x14ac:dyDescent="0.3">
      <c r="A172" s="83"/>
      <c r="B172" s="105"/>
      <c r="C172" s="75" t="s">
        <v>16</v>
      </c>
      <c r="D172" s="66"/>
      <c r="E172" s="67"/>
      <c r="F172" s="81">
        <v>8.57</v>
      </c>
      <c r="G172" s="82">
        <f t="shared" ref="G172:V172" si="112">SUM(G169:G171)</f>
        <v>2.8000000000000003</v>
      </c>
      <c r="H172" s="82">
        <f t="shared" si="112"/>
        <v>3.2</v>
      </c>
      <c r="I172" s="82">
        <f t="shared" si="112"/>
        <v>24.66</v>
      </c>
      <c r="J172" s="82">
        <f t="shared" si="112"/>
        <v>50.2</v>
      </c>
      <c r="K172" s="82">
        <f t="shared" si="112"/>
        <v>146.6</v>
      </c>
      <c r="L172" s="82">
        <f t="shared" si="112"/>
        <v>120.4</v>
      </c>
      <c r="M172" s="82">
        <f t="shared" si="112"/>
        <v>14</v>
      </c>
      <c r="N172" s="82">
        <f t="shared" si="112"/>
        <v>90</v>
      </c>
      <c r="O172" s="82">
        <f t="shared" si="112"/>
        <v>0.12</v>
      </c>
      <c r="P172" s="82">
        <f t="shared" si="112"/>
        <v>2.0000000000000004E-2</v>
      </c>
      <c r="Q172" s="82">
        <f t="shared" si="112"/>
        <v>1.0000000000000002E-2</v>
      </c>
      <c r="R172" s="64">
        <f t="shared" si="112"/>
        <v>4.0000000000000008E-2</v>
      </c>
      <c r="S172" s="64">
        <f t="shared" si="112"/>
        <v>0.15000000000000002</v>
      </c>
      <c r="T172" s="64">
        <f t="shared" si="112"/>
        <v>0.1</v>
      </c>
      <c r="U172" s="11">
        <f t="shared" si="112"/>
        <v>1.3</v>
      </c>
      <c r="V172" s="11">
        <f t="shared" si="112"/>
        <v>133.80000000000001</v>
      </c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ht="18.75" x14ac:dyDescent="0.3">
      <c r="A173" s="83"/>
      <c r="B173" s="201" t="s">
        <v>109</v>
      </c>
      <c r="C173" s="202"/>
      <c r="D173" s="99"/>
      <c r="E173" s="99"/>
      <c r="F173" s="100">
        <f t="shared" ref="F173:V173" si="113">F165+F168+F172</f>
        <v>20.498200000000001</v>
      </c>
      <c r="G173" s="101">
        <f t="shared" si="113"/>
        <v>10.105</v>
      </c>
      <c r="H173" s="101">
        <f t="shared" si="113"/>
        <v>11.734999999999999</v>
      </c>
      <c r="I173" s="101">
        <f t="shared" si="113"/>
        <v>71.463999999999999</v>
      </c>
      <c r="J173" s="101">
        <f t="shared" si="113"/>
        <v>233.01999999999998</v>
      </c>
      <c r="K173" s="101">
        <f t="shared" si="113"/>
        <v>298.14999999999998</v>
      </c>
      <c r="L173" s="101">
        <f t="shared" si="113"/>
        <v>250.18</v>
      </c>
      <c r="M173" s="101">
        <f t="shared" si="113"/>
        <v>53.42</v>
      </c>
      <c r="N173" s="101">
        <f t="shared" si="113"/>
        <v>252.95</v>
      </c>
      <c r="O173" s="101">
        <f t="shared" si="113"/>
        <v>1.115</v>
      </c>
      <c r="P173" s="101">
        <f t="shared" si="113"/>
        <v>5.9000000000000011E-2</v>
      </c>
      <c r="Q173" s="101">
        <f t="shared" si="113"/>
        <v>4.9500000000000009E-2</v>
      </c>
      <c r="R173" s="98">
        <f t="shared" si="113"/>
        <v>8.0000000000000016E-2</v>
      </c>
      <c r="S173" s="98">
        <f t="shared" si="113"/>
        <v>0.33240000000000003</v>
      </c>
      <c r="T173" s="98">
        <f t="shared" si="113"/>
        <v>1.1695000000000002</v>
      </c>
      <c r="U173" s="28">
        <f t="shared" si="113"/>
        <v>2.6</v>
      </c>
      <c r="V173" s="28">
        <f t="shared" si="113"/>
        <v>429.05</v>
      </c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</row>
    <row r="174" spans="1:38" ht="18.75" x14ac:dyDescent="0.3">
      <c r="A174" s="83"/>
      <c r="B174" s="219" t="s">
        <v>20</v>
      </c>
      <c r="C174" s="220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56"/>
      <c r="S174" s="56"/>
      <c r="T174" s="56"/>
      <c r="U174" s="13"/>
      <c r="V174" s="13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</row>
    <row r="175" spans="1:38" s="48" customFormat="1" ht="37.5" x14ac:dyDescent="0.3">
      <c r="A175" s="83"/>
      <c r="B175" s="166" t="s">
        <v>85</v>
      </c>
      <c r="C175" s="75" t="s">
        <v>22</v>
      </c>
      <c r="D175" s="68">
        <v>0.01</v>
      </c>
      <c r="E175" s="67">
        <v>265.35000000000002</v>
      </c>
      <c r="F175" s="72">
        <f t="shared" ref="F175:F181" si="114">D175*E175</f>
        <v>2.6535000000000002</v>
      </c>
      <c r="G175" s="68">
        <f t="shared" ref="G175:G181" si="115">W175*D175</f>
        <v>1.86</v>
      </c>
      <c r="H175" s="68">
        <f t="shared" ref="H175:H181" si="116">X175*D175</f>
        <v>1.6</v>
      </c>
      <c r="I175" s="68">
        <f t="shared" ref="I175:I181" si="117">Y175*D175</f>
        <v>0</v>
      </c>
      <c r="J175" s="68">
        <f t="shared" ref="J175:J181" si="118">Z175*D175</f>
        <v>6.5</v>
      </c>
      <c r="K175" s="68">
        <f t="shared" ref="K175:K181" si="119">AA176*D175</f>
        <v>0</v>
      </c>
      <c r="L175" s="68">
        <f t="shared" ref="L175:L181" si="120">AB175*D175</f>
        <v>0.9</v>
      </c>
      <c r="M175" s="68">
        <f t="shared" ref="M175:M181" si="121">AC175*D175</f>
        <v>2.2000000000000002</v>
      </c>
      <c r="N175" s="68">
        <f t="shared" ref="N175:N181" si="122">AD175*D175</f>
        <v>18.8</v>
      </c>
      <c r="O175" s="68">
        <f t="shared" ref="O175:O181" si="123">AE175*D175</f>
        <v>0.27</v>
      </c>
      <c r="P175" s="68">
        <f t="shared" ref="P175:P181" si="124">AF175*D175</f>
        <v>0</v>
      </c>
      <c r="Q175" s="68">
        <f t="shared" ref="Q175:Q181" si="125">AG175*D175</f>
        <v>0</v>
      </c>
      <c r="R175" s="56">
        <f t="shared" ref="R175:R181" si="126">AH176*D175</f>
        <v>0</v>
      </c>
      <c r="S175" s="56">
        <f t="shared" ref="S175:S181" si="127">AI175*D175</f>
        <v>1.4999999999999999E-2</v>
      </c>
      <c r="T175" s="56">
        <f t="shared" ref="T175:T181" si="128">AJ175*D175</f>
        <v>0.47000000000000003</v>
      </c>
      <c r="U175" s="51">
        <f t="shared" ref="U175:U181" si="129">AK175*D175</f>
        <v>0</v>
      </c>
      <c r="V175" s="51">
        <f t="shared" ref="V175:V181" si="130">AL175*D175</f>
        <v>21.8</v>
      </c>
      <c r="W175" s="49">
        <v>186</v>
      </c>
      <c r="X175" s="49">
        <v>160</v>
      </c>
      <c r="Y175" s="49">
        <v>0</v>
      </c>
      <c r="Z175" s="49">
        <v>650</v>
      </c>
      <c r="AA175" s="49">
        <v>3250</v>
      </c>
      <c r="AB175" s="49">
        <v>90</v>
      </c>
      <c r="AC175" s="49">
        <v>220</v>
      </c>
      <c r="AD175" s="49">
        <v>1880</v>
      </c>
      <c r="AE175" s="49">
        <v>27</v>
      </c>
      <c r="AF175" s="49">
        <v>0</v>
      </c>
      <c r="AG175" s="49">
        <v>0</v>
      </c>
      <c r="AH175" s="49">
        <v>0.6</v>
      </c>
      <c r="AI175" s="49">
        <v>1.5</v>
      </c>
      <c r="AJ175" s="49">
        <v>47</v>
      </c>
      <c r="AK175" s="49">
        <v>0</v>
      </c>
      <c r="AL175" s="49">
        <v>2180</v>
      </c>
    </row>
    <row r="176" spans="1:38" s="48" customFormat="1" ht="56.25" x14ac:dyDescent="0.3">
      <c r="A176" s="83"/>
      <c r="B176" s="105"/>
      <c r="C176" s="71" t="s">
        <v>23</v>
      </c>
      <c r="D176" s="68">
        <v>3.0000000000000001E-3</v>
      </c>
      <c r="E176" s="67">
        <v>91.9</v>
      </c>
      <c r="F176" s="72">
        <f t="shared" si="114"/>
        <v>0.2757</v>
      </c>
      <c r="G176" s="68">
        <f t="shared" si="115"/>
        <v>0</v>
      </c>
      <c r="H176" s="68">
        <f t="shared" si="116"/>
        <v>2.9969999999999999</v>
      </c>
      <c r="I176" s="68">
        <f t="shared" si="117"/>
        <v>0</v>
      </c>
      <c r="J176" s="68">
        <f t="shared" si="118"/>
        <v>0</v>
      </c>
      <c r="K176" s="68">
        <f t="shared" si="119"/>
        <v>11.4</v>
      </c>
      <c r="L176" s="68">
        <f t="shared" si="120"/>
        <v>0</v>
      </c>
      <c r="M176" s="68">
        <f t="shared" si="121"/>
        <v>0</v>
      </c>
      <c r="N176" s="68">
        <f t="shared" si="122"/>
        <v>0</v>
      </c>
      <c r="O176" s="68">
        <f t="shared" si="123"/>
        <v>0</v>
      </c>
      <c r="P176" s="68">
        <f t="shared" si="124"/>
        <v>0</v>
      </c>
      <c r="Q176" s="68">
        <f t="shared" si="125"/>
        <v>0</v>
      </c>
      <c r="R176" s="56">
        <f t="shared" si="126"/>
        <v>1.29E-2</v>
      </c>
      <c r="S176" s="56">
        <f t="shared" si="127"/>
        <v>0</v>
      </c>
      <c r="T176" s="56">
        <f t="shared" si="128"/>
        <v>0</v>
      </c>
      <c r="U176" s="51">
        <f t="shared" si="129"/>
        <v>0</v>
      </c>
      <c r="V176" s="51">
        <f t="shared" si="130"/>
        <v>26.97</v>
      </c>
      <c r="W176" s="49">
        <v>0</v>
      </c>
      <c r="X176" s="49">
        <v>999</v>
      </c>
      <c r="Y176" s="49">
        <v>0</v>
      </c>
      <c r="Z176" s="49">
        <v>0</v>
      </c>
      <c r="AA176" s="49">
        <v>0</v>
      </c>
      <c r="AB176" s="49">
        <v>0</v>
      </c>
      <c r="AC176" s="49">
        <v>0</v>
      </c>
      <c r="AD176" s="49">
        <v>0</v>
      </c>
      <c r="AE176" s="49">
        <v>0</v>
      </c>
      <c r="AF176" s="49">
        <v>0</v>
      </c>
      <c r="AG176" s="49">
        <v>0</v>
      </c>
      <c r="AH176" s="49">
        <v>0</v>
      </c>
      <c r="AI176" s="49">
        <v>0</v>
      </c>
      <c r="AJ176" s="49">
        <v>0</v>
      </c>
      <c r="AK176" s="49">
        <v>0</v>
      </c>
      <c r="AL176" s="49">
        <v>8990</v>
      </c>
    </row>
    <row r="177" spans="1:38" s="48" customFormat="1" ht="18.75" x14ac:dyDescent="0.3">
      <c r="A177" s="83"/>
      <c r="B177" s="105">
        <v>250</v>
      </c>
      <c r="C177" s="75" t="s">
        <v>75</v>
      </c>
      <c r="D177" s="68">
        <v>0.01</v>
      </c>
      <c r="E177" s="67">
        <v>42.9</v>
      </c>
      <c r="F177" s="72">
        <f t="shared" si="114"/>
        <v>0.42899999999999999</v>
      </c>
      <c r="G177" s="68">
        <f t="shared" si="115"/>
        <v>1.26</v>
      </c>
      <c r="H177" s="68">
        <f t="shared" si="116"/>
        <v>0.33</v>
      </c>
      <c r="I177" s="68">
        <f t="shared" si="117"/>
        <v>6.21</v>
      </c>
      <c r="J177" s="68">
        <f t="shared" si="118"/>
        <v>0.3</v>
      </c>
      <c r="K177" s="68">
        <f t="shared" si="119"/>
        <v>17.5</v>
      </c>
      <c r="L177" s="68">
        <f t="shared" si="120"/>
        <v>2</v>
      </c>
      <c r="M177" s="68">
        <f t="shared" si="121"/>
        <v>20</v>
      </c>
      <c r="N177" s="68">
        <f t="shared" si="122"/>
        <v>29.8</v>
      </c>
      <c r="O177" s="68">
        <f t="shared" si="123"/>
        <v>0.67</v>
      </c>
      <c r="P177" s="68">
        <f t="shared" si="124"/>
        <v>1E-3</v>
      </c>
      <c r="Q177" s="68">
        <f t="shared" si="125"/>
        <v>0</v>
      </c>
      <c r="R177" s="56">
        <f t="shared" si="126"/>
        <v>5.0000000000000001E-3</v>
      </c>
      <c r="S177" s="56">
        <f t="shared" si="127"/>
        <v>0.02</v>
      </c>
      <c r="T177" s="56">
        <f t="shared" si="128"/>
        <v>0.41899999999999998</v>
      </c>
      <c r="U177" s="51">
        <f t="shared" si="129"/>
        <v>0</v>
      </c>
      <c r="V177" s="51">
        <f t="shared" si="130"/>
        <v>33.5</v>
      </c>
      <c r="W177" s="49">
        <v>126</v>
      </c>
      <c r="X177" s="49">
        <v>33</v>
      </c>
      <c r="Y177" s="49">
        <v>621</v>
      </c>
      <c r="Z177" s="49">
        <v>30</v>
      </c>
      <c r="AA177" s="49">
        <v>3800</v>
      </c>
      <c r="AB177" s="49">
        <v>200</v>
      </c>
      <c r="AC177" s="49">
        <v>2000</v>
      </c>
      <c r="AD177" s="49">
        <v>2980</v>
      </c>
      <c r="AE177" s="49">
        <v>67</v>
      </c>
      <c r="AF177" s="49">
        <v>0.1</v>
      </c>
      <c r="AG177" s="49">
        <v>0</v>
      </c>
      <c r="AH177" s="49">
        <v>4.3</v>
      </c>
      <c r="AI177" s="49">
        <v>2</v>
      </c>
      <c r="AJ177" s="49">
        <v>41.9</v>
      </c>
      <c r="AK177" s="49">
        <v>0</v>
      </c>
      <c r="AL177" s="49">
        <v>3350</v>
      </c>
    </row>
    <row r="178" spans="1:38" s="48" customFormat="1" ht="18.75" x14ac:dyDescent="0.3">
      <c r="A178" s="83"/>
      <c r="B178" s="105"/>
      <c r="C178" s="75" t="s">
        <v>25</v>
      </c>
      <c r="D178" s="68">
        <v>1.2E-2</v>
      </c>
      <c r="E178" s="67">
        <v>17</v>
      </c>
      <c r="F178" s="72">
        <f t="shared" si="114"/>
        <v>0.20400000000000001</v>
      </c>
      <c r="G178" s="68">
        <f t="shared" si="115"/>
        <v>0.16800000000000001</v>
      </c>
      <c r="H178" s="68">
        <f t="shared" si="116"/>
        <v>0</v>
      </c>
      <c r="I178" s="68">
        <f t="shared" si="117"/>
        <v>1.0920000000000001</v>
      </c>
      <c r="J178" s="68">
        <f t="shared" si="118"/>
        <v>2.16</v>
      </c>
      <c r="K178" s="68">
        <f t="shared" si="119"/>
        <v>24</v>
      </c>
      <c r="L178" s="68">
        <f t="shared" si="120"/>
        <v>3.72</v>
      </c>
      <c r="M178" s="68">
        <f t="shared" si="121"/>
        <v>1.68</v>
      </c>
      <c r="N178" s="68">
        <f t="shared" si="122"/>
        <v>6.96</v>
      </c>
      <c r="O178" s="68">
        <f t="shared" si="123"/>
        <v>9.6000000000000002E-2</v>
      </c>
      <c r="P178" s="68">
        <f t="shared" si="124"/>
        <v>0</v>
      </c>
      <c r="Q178" s="68">
        <f t="shared" si="125"/>
        <v>0</v>
      </c>
      <c r="R178" s="56">
        <f t="shared" si="126"/>
        <v>7.1999999999999998E-3</v>
      </c>
      <c r="S178" s="56">
        <f t="shared" si="127"/>
        <v>2.4000000000000002E-3</v>
      </c>
      <c r="T178" s="56">
        <f t="shared" si="128"/>
        <v>2.4E-2</v>
      </c>
      <c r="U178" s="51">
        <f t="shared" si="129"/>
        <v>1.2</v>
      </c>
      <c r="V178" s="51">
        <f t="shared" si="130"/>
        <v>4.92</v>
      </c>
      <c r="W178" s="49">
        <v>14</v>
      </c>
      <c r="X178" s="49">
        <v>0</v>
      </c>
      <c r="Y178" s="49">
        <v>91</v>
      </c>
      <c r="Z178" s="49">
        <v>180</v>
      </c>
      <c r="AA178" s="49">
        <v>1750</v>
      </c>
      <c r="AB178" s="49">
        <v>310</v>
      </c>
      <c r="AC178" s="49">
        <v>140</v>
      </c>
      <c r="AD178" s="49">
        <v>580</v>
      </c>
      <c r="AE178" s="49">
        <v>8</v>
      </c>
      <c r="AF178" s="49">
        <v>0</v>
      </c>
      <c r="AG178" s="49">
        <v>0</v>
      </c>
      <c r="AH178" s="49">
        <v>0.5</v>
      </c>
      <c r="AI178" s="49">
        <v>0.2</v>
      </c>
      <c r="AJ178" s="49">
        <v>2</v>
      </c>
      <c r="AK178" s="49">
        <v>100</v>
      </c>
      <c r="AL178" s="49">
        <v>410</v>
      </c>
    </row>
    <row r="179" spans="1:38" s="48" customFormat="1" ht="18.75" x14ac:dyDescent="0.3">
      <c r="A179" s="83"/>
      <c r="B179" s="105"/>
      <c r="C179" s="75" t="s">
        <v>26</v>
      </c>
      <c r="D179" s="68">
        <v>1.2E-2</v>
      </c>
      <c r="E179" s="67">
        <v>24</v>
      </c>
      <c r="F179" s="72">
        <f t="shared" si="114"/>
        <v>0.28800000000000003</v>
      </c>
      <c r="G179" s="68">
        <f t="shared" si="115"/>
        <v>0.156</v>
      </c>
      <c r="H179" s="68">
        <f t="shared" si="116"/>
        <v>1.2E-2</v>
      </c>
      <c r="I179" s="68">
        <f t="shared" si="117"/>
        <v>0.86399999999999999</v>
      </c>
      <c r="J179" s="68">
        <f t="shared" si="118"/>
        <v>2.52</v>
      </c>
      <c r="K179" s="68">
        <f t="shared" si="119"/>
        <v>0</v>
      </c>
      <c r="L179" s="68">
        <f t="shared" si="120"/>
        <v>6.12</v>
      </c>
      <c r="M179" s="68">
        <f t="shared" si="121"/>
        <v>4.5600000000000005</v>
      </c>
      <c r="N179" s="68">
        <f t="shared" si="122"/>
        <v>6.6000000000000005</v>
      </c>
      <c r="O179" s="68">
        <f t="shared" si="123"/>
        <v>8.4000000000000005E-2</v>
      </c>
      <c r="P179" s="68">
        <f t="shared" si="124"/>
        <v>1.08</v>
      </c>
      <c r="Q179" s="68">
        <f t="shared" si="125"/>
        <v>0</v>
      </c>
      <c r="R179" s="56">
        <f t="shared" si="126"/>
        <v>0</v>
      </c>
      <c r="S179" s="56">
        <f t="shared" si="127"/>
        <v>8.3999999999999995E-3</v>
      </c>
      <c r="T179" s="56">
        <f t="shared" si="128"/>
        <v>0.12</v>
      </c>
      <c r="U179" s="51">
        <f t="shared" si="129"/>
        <v>0.6</v>
      </c>
      <c r="V179" s="51">
        <f t="shared" si="130"/>
        <v>3.6</v>
      </c>
      <c r="W179" s="49">
        <v>13</v>
      </c>
      <c r="X179" s="49">
        <v>1</v>
      </c>
      <c r="Y179" s="49">
        <v>72</v>
      </c>
      <c r="Z179" s="49">
        <v>210</v>
      </c>
      <c r="AA179" s="49">
        <v>2000</v>
      </c>
      <c r="AB179" s="49">
        <v>510</v>
      </c>
      <c r="AC179" s="49">
        <v>380</v>
      </c>
      <c r="AD179" s="49">
        <v>550</v>
      </c>
      <c r="AE179" s="49">
        <v>7</v>
      </c>
      <c r="AF179" s="49">
        <v>90</v>
      </c>
      <c r="AG179" s="49">
        <v>0</v>
      </c>
      <c r="AH179" s="49">
        <v>0.6</v>
      </c>
      <c r="AI179" s="49">
        <v>0.7</v>
      </c>
      <c r="AJ179" s="49">
        <v>10</v>
      </c>
      <c r="AK179" s="49">
        <v>50</v>
      </c>
      <c r="AL179" s="49">
        <v>300</v>
      </c>
    </row>
    <row r="180" spans="1:38" s="48" customFormat="1" ht="18.75" x14ac:dyDescent="0.3">
      <c r="A180" s="83"/>
      <c r="B180" s="105"/>
      <c r="C180" s="75" t="s">
        <v>27</v>
      </c>
      <c r="D180" s="68">
        <v>1E-3</v>
      </c>
      <c r="E180" s="67">
        <v>12.68</v>
      </c>
      <c r="F180" s="72">
        <f t="shared" si="114"/>
        <v>1.268E-2</v>
      </c>
      <c r="G180" s="68">
        <f t="shared" si="115"/>
        <v>0</v>
      </c>
      <c r="H180" s="68">
        <f t="shared" si="116"/>
        <v>0</v>
      </c>
      <c r="I180" s="68">
        <f t="shared" si="117"/>
        <v>0</v>
      </c>
      <c r="J180" s="68">
        <f t="shared" si="118"/>
        <v>0</v>
      </c>
      <c r="K180" s="68">
        <f t="shared" si="119"/>
        <v>5.68</v>
      </c>
      <c r="L180" s="68">
        <f t="shared" si="120"/>
        <v>0</v>
      </c>
      <c r="M180" s="68">
        <f t="shared" si="121"/>
        <v>0</v>
      </c>
      <c r="N180" s="68">
        <f t="shared" si="122"/>
        <v>0</v>
      </c>
      <c r="O180" s="68">
        <f t="shared" si="123"/>
        <v>0</v>
      </c>
      <c r="P180" s="68">
        <f t="shared" si="124"/>
        <v>0</v>
      </c>
      <c r="Q180" s="68">
        <f t="shared" si="125"/>
        <v>0</v>
      </c>
      <c r="R180" s="56">
        <f t="shared" si="126"/>
        <v>1.1999999999999999E-3</v>
      </c>
      <c r="S180" s="56">
        <f t="shared" si="127"/>
        <v>0</v>
      </c>
      <c r="T180" s="56">
        <f t="shared" si="128"/>
        <v>0</v>
      </c>
      <c r="U180" s="51">
        <f t="shared" si="129"/>
        <v>0</v>
      </c>
      <c r="V180" s="51">
        <f t="shared" si="130"/>
        <v>0</v>
      </c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</row>
    <row r="181" spans="1:38" s="48" customFormat="1" ht="18.75" x14ac:dyDescent="0.3">
      <c r="A181" s="83"/>
      <c r="B181" s="105"/>
      <c r="C181" s="75" t="s">
        <v>28</v>
      </c>
      <c r="D181" s="68">
        <v>0.1</v>
      </c>
      <c r="E181" s="67">
        <v>18</v>
      </c>
      <c r="F181" s="72">
        <f t="shared" si="114"/>
        <v>1.8</v>
      </c>
      <c r="G181" s="68">
        <f t="shared" si="115"/>
        <v>2</v>
      </c>
      <c r="H181" s="68">
        <f t="shared" si="116"/>
        <v>0.4</v>
      </c>
      <c r="I181" s="68">
        <f t="shared" si="117"/>
        <v>16.3</v>
      </c>
      <c r="J181" s="68">
        <f t="shared" si="118"/>
        <v>28</v>
      </c>
      <c r="K181" s="68">
        <f t="shared" si="119"/>
        <v>0</v>
      </c>
      <c r="L181" s="68">
        <f t="shared" si="120"/>
        <v>10</v>
      </c>
      <c r="M181" s="68">
        <f t="shared" si="121"/>
        <v>23</v>
      </c>
      <c r="N181" s="68">
        <f t="shared" si="122"/>
        <v>58</v>
      </c>
      <c r="O181" s="68">
        <f t="shared" si="123"/>
        <v>0.9</v>
      </c>
      <c r="P181" s="68">
        <f t="shared" si="124"/>
        <v>2.0000000000000004E-2</v>
      </c>
      <c r="Q181" s="68">
        <f t="shared" si="125"/>
        <v>0</v>
      </c>
      <c r="R181" s="56">
        <f t="shared" si="126"/>
        <v>0</v>
      </c>
      <c r="S181" s="56">
        <f t="shared" si="127"/>
        <v>6.9999999999999993E-2</v>
      </c>
      <c r="T181" s="56">
        <f t="shared" si="128"/>
        <v>1.3</v>
      </c>
      <c r="U181" s="51">
        <f t="shared" si="129"/>
        <v>20</v>
      </c>
      <c r="V181" s="51">
        <f t="shared" si="130"/>
        <v>80</v>
      </c>
      <c r="W181" s="49">
        <v>20</v>
      </c>
      <c r="X181" s="49">
        <v>4</v>
      </c>
      <c r="Y181" s="49">
        <v>163</v>
      </c>
      <c r="Z181" s="49">
        <v>280</v>
      </c>
      <c r="AA181" s="49">
        <v>5680</v>
      </c>
      <c r="AB181" s="49">
        <v>100</v>
      </c>
      <c r="AC181" s="49">
        <v>230</v>
      </c>
      <c r="AD181" s="49">
        <v>580</v>
      </c>
      <c r="AE181" s="49">
        <v>9</v>
      </c>
      <c r="AF181" s="49">
        <v>0.2</v>
      </c>
      <c r="AG181" s="49">
        <v>0</v>
      </c>
      <c r="AH181" s="49">
        <v>1.2</v>
      </c>
      <c r="AI181" s="49">
        <v>0.7</v>
      </c>
      <c r="AJ181" s="49">
        <v>13</v>
      </c>
      <c r="AK181" s="49">
        <v>200</v>
      </c>
      <c r="AL181" s="49">
        <v>800</v>
      </c>
    </row>
    <row r="182" spans="1:38" s="48" customFormat="1" ht="18.75" x14ac:dyDescent="0.3">
      <c r="A182" s="96"/>
      <c r="B182" s="84"/>
      <c r="C182" s="75"/>
      <c r="D182" s="68"/>
      <c r="E182" s="67"/>
      <c r="F182" s="72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56"/>
      <c r="S182" s="56"/>
      <c r="T182" s="56"/>
      <c r="U182" s="51"/>
      <c r="V182" s="51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</row>
    <row r="183" spans="1:38" s="48" customFormat="1" ht="18.75" x14ac:dyDescent="0.3">
      <c r="A183" s="96"/>
      <c r="B183" s="84"/>
      <c r="C183" s="75" t="s">
        <v>16</v>
      </c>
      <c r="D183" s="68">
        <v>0</v>
      </c>
      <c r="E183" s="67">
        <v>0</v>
      </c>
      <c r="F183" s="81">
        <f t="shared" ref="F183:V183" si="131">SUM(F175:F182)</f>
        <v>5.6628800000000004</v>
      </c>
      <c r="G183" s="82">
        <f t="shared" si="131"/>
        <v>5.4440000000000008</v>
      </c>
      <c r="H183" s="82">
        <f t="shared" si="131"/>
        <v>5.3389999999999995</v>
      </c>
      <c r="I183" s="82">
        <f t="shared" si="131"/>
        <v>24.466000000000001</v>
      </c>
      <c r="J183" s="82">
        <f t="shared" si="131"/>
        <v>39.480000000000004</v>
      </c>
      <c r="K183" s="82">
        <f t="shared" si="131"/>
        <v>58.58</v>
      </c>
      <c r="L183" s="82">
        <f t="shared" si="131"/>
        <v>22.740000000000002</v>
      </c>
      <c r="M183" s="82">
        <f t="shared" si="131"/>
        <v>51.44</v>
      </c>
      <c r="N183" s="82">
        <f t="shared" si="131"/>
        <v>120.16</v>
      </c>
      <c r="O183" s="82">
        <f t="shared" si="131"/>
        <v>2.02</v>
      </c>
      <c r="P183" s="82">
        <f t="shared" si="131"/>
        <v>1.101</v>
      </c>
      <c r="Q183" s="82">
        <f t="shared" si="131"/>
        <v>0</v>
      </c>
      <c r="R183" s="64">
        <f t="shared" si="131"/>
        <v>2.6299999999999997E-2</v>
      </c>
      <c r="S183" s="64">
        <f t="shared" si="131"/>
        <v>0.11579999999999999</v>
      </c>
      <c r="T183" s="64">
        <f t="shared" si="131"/>
        <v>2.3330000000000002</v>
      </c>
      <c r="U183" s="50">
        <f t="shared" si="131"/>
        <v>21.8</v>
      </c>
      <c r="V183" s="50">
        <f t="shared" si="131"/>
        <v>170.79</v>
      </c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</row>
    <row r="184" spans="1:38" s="48" customFormat="1" ht="18.75" x14ac:dyDescent="0.3">
      <c r="A184" s="83"/>
      <c r="B184" s="166" t="s">
        <v>94</v>
      </c>
      <c r="C184" s="75" t="s">
        <v>160</v>
      </c>
      <c r="D184" s="68">
        <v>0.104</v>
      </c>
      <c r="E184" s="67">
        <v>216.7</v>
      </c>
      <c r="F184" s="72">
        <f>D184*E184</f>
        <v>22.536799999999999</v>
      </c>
      <c r="G184" s="68">
        <f t="shared" ref="G184:G189" si="132">W184*D184</f>
        <v>18.928000000000001</v>
      </c>
      <c r="H184" s="68">
        <f t="shared" ref="H184:H189" si="133">X184*D184</f>
        <v>19.135999999999999</v>
      </c>
      <c r="I184" s="68">
        <f t="shared" ref="I184:I189" si="134">Y184*D184</f>
        <v>0.72799999999999998</v>
      </c>
      <c r="J184" s="68">
        <f t="shared" ref="J184:J189" si="135">Z184*D184</f>
        <v>72.8</v>
      </c>
      <c r="K184" s="68">
        <f>AA185*D184</f>
        <v>0</v>
      </c>
      <c r="L184" s="68">
        <f t="shared" ref="L184:L189" si="136">AB184*D184</f>
        <v>16.64</v>
      </c>
      <c r="M184" s="68">
        <f t="shared" ref="M184:M189" si="137">AC184*D184</f>
        <v>18.72</v>
      </c>
      <c r="N184" s="68">
        <f t="shared" ref="N184:N189" si="138">AD184*D184</f>
        <v>171.6</v>
      </c>
      <c r="O184" s="68">
        <f t="shared" ref="O184:O189" si="139">AE184*D184</f>
        <v>1.6639999999999999</v>
      </c>
      <c r="P184" s="68">
        <f t="shared" ref="P184:P189" si="140">AF184*D184</f>
        <v>0</v>
      </c>
      <c r="Q184" s="68">
        <f t="shared" ref="Q184:Q189" si="141">AG184*D184</f>
        <v>7.279999999999999E-2</v>
      </c>
      <c r="R184" s="56">
        <f>AH185*D184</f>
        <v>0</v>
      </c>
      <c r="S184" s="56">
        <f t="shared" ref="S184:S189" si="142">AI184*D184</f>
        <v>0.156</v>
      </c>
      <c r="T184" s="56">
        <f t="shared" ref="T184:T189" si="143">AJ184*D184</f>
        <v>8.0079999999999991</v>
      </c>
      <c r="U184" s="51">
        <f t="shared" ref="U184:U189" si="144">AK184*D184</f>
        <v>0</v>
      </c>
      <c r="V184" s="51">
        <f t="shared" ref="V184:V189" si="145">AL184*D184</f>
        <v>250.64</v>
      </c>
      <c r="W184" s="49">
        <v>182</v>
      </c>
      <c r="X184" s="49">
        <v>184</v>
      </c>
      <c r="Y184" s="49">
        <v>7</v>
      </c>
      <c r="Z184" s="49">
        <v>700</v>
      </c>
      <c r="AA184" s="49">
        <v>1940</v>
      </c>
      <c r="AB184" s="49">
        <v>160</v>
      </c>
      <c r="AC184" s="49">
        <v>180</v>
      </c>
      <c r="AD184" s="49">
        <v>1650</v>
      </c>
      <c r="AE184" s="49">
        <v>16</v>
      </c>
      <c r="AF184" s="49">
        <v>0</v>
      </c>
      <c r="AG184" s="49">
        <v>0.7</v>
      </c>
      <c r="AH184" s="49">
        <v>0.7</v>
      </c>
      <c r="AI184" s="49">
        <v>1.5</v>
      </c>
      <c r="AJ184" s="49">
        <v>77</v>
      </c>
      <c r="AK184" s="49">
        <v>0</v>
      </c>
      <c r="AL184" s="49">
        <v>2410</v>
      </c>
    </row>
    <row r="185" spans="1:38" s="48" customFormat="1" ht="56.25" x14ac:dyDescent="0.3">
      <c r="A185" s="83"/>
      <c r="B185" s="105"/>
      <c r="C185" s="71" t="s">
        <v>23</v>
      </c>
      <c r="D185" s="68">
        <v>2E-3</v>
      </c>
      <c r="E185" s="67">
        <v>91.9</v>
      </c>
      <c r="F185" s="72">
        <f t="shared" ref="F185:F191" si="146">D185*E185</f>
        <v>0.18380000000000002</v>
      </c>
      <c r="G185" s="68">
        <f t="shared" si="132"/>
        <v>0</v>
      </c>
      <c r="H185" s="68">
        <f t="shared" si="133"/>
        <v>1.998</v>
      </c>
      <c r="I185" s="68">
        <f t="shared" si="134"/>
        <v>0</v>
      </c>
      <c r="J185" s="68">
        <f t="shared" si="135"/>
        <v>0</v>
      </c>
      <c r="K185" s="68">
        <f>AA186*D185</f>
        <v>0</v>
      </c>
      <c r="L185" s="68">
        <f t="shared" si="136"/>
        <v>0</v>
      </c>
      <c r="M185" s="68">
        <f t="shared" si="137"/>
        <v>0</v>
      </c>
      <c r="N185" s="68">
        <f t="shared" si="138"/>
        <v>0</v>
      </c>
      <c r="O185" s="68">
        <f t="shared" si="139"/>
        <v>0</v>
      </c>
      <c r="P185" s="68">
        <f t="shared" si="140"/>
        <v>0</v>
      </c>
      <c r="Q185" s="68">
        <f t="shared" si="141"/>
        <v>0</v>
      </c>
      <c r="R185" s="56">
        <f>AH186*D185</f>
        <v>0</v>
      </c>
      <c r="S185" s="56">
        <f t="shared" si="142"/>
        <v>0</v>
      </c>
      <c r="T185" s="56">
        <f t="shared" si="143"/>
        <v>0</v>
      </c>
      <c r="U185" s="51">
        <f t="shared" si="144"/>
        <v>0</v>
      </c>
      <c r="V185" s="51">
        <f t="shared" si="145"/>
        <v>17.98</v>
      </c>
      <c r="W185" s="49">
        <v>0</v>
      </c>
      <c r="X185" s="49">
        <v>999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9">
        <v>0</v>
      </c>
      <c r="AG185" s="49">
        <v>0</v>
      </c>
      <c r="AH185" s="49">
        <v>0</v>
      </c>
      <c r="AI185" s="49">
        <v>0</v>
      </c>
      <c r="AJ185" s="49">
        <v>0</v>
      </c>
      <c r="AK185" s="49">
        <v>0</v>
      </c>
      <c r="AL185" s="49">
        <v>8990</v>
      </c>
    </row>
    <row r="186" spans="1:38" s="48" customFormat="1" ht="18.75" x14ac:dyDescent="0.3">
      <c r="A186" s="83"/>
      <c r="B186" s="105" t="s">
        <v>96</v>
      </c>
      <c r="C186" s="75" t="s">
        <v>27</v>
      </c>
      <c r="D186" s="68">
        <v>1E-3</v>
      </c>
      <c r="E186" s="67">
        <v>12.68</v>
      </c>
      <c r="F186" s="72">
        <f t="shared" si="146"/>
        <v>1.268E-2</v>
      </c>
      <c r="G186" s="68">
        <f t="shared" si="132"/>
        <v>0</v>
      </c>
      <c r="H186" s="68">
        <f t="shared" si="133"/>
        <v>0</v>
      </c>
      <c r="I186" s="68">
        <f t="shared" si="134"/>
        <v>0</v>
      </c>
      <c r="J186" s="68">
        <f t="shared" si="135"/>
        <v>0</v>
      </c>
      <c r="K186" s="68">
        <f>AA188*D186</f>
        <v>1.75</v>
      </c>
      <c r="L186" s="68">
        <f t="shared" si="136"/>
        <v>0</v>
      </c>
      <c r="M186" s="68">
        <f t="shared" si="137"/>
        <v>0</v>
      </c>
      <c r="N186" s="68">
        <f t="shared" si="138"/>
        <v>0</v>
      </c>
      <c r="O186" s="68">
        <f t="shared" si="139"/>
        <v>0</v>
      </c>
      <c r="P186" s="68">
        <f t="shared" si="140"/>
        <v>0</v>
      </c>
      <c r="Q186" s="68">
        <f t="shared" si="141"/>
        <v>0</v>
      </c>
      <c r="R186" s="56">
        <f>AH188*D186</f>
        <v>5.0000000000000001E-4</v>
      </c>
      <c r="S186" s="56">
        <f t="shared" si="142"/>
        <v>0</v>
      </c>
      <c r="T186" s="56">
        <f t="shared" si="143"/>
        <v>0</v>
      </c>
      <c r="U186" s="51">
        <f t="shared" si="144"/>
        <v>0</v>
      </c>
      <c r="V186" s="51">
        <f t="shared" si="145"/>
        <v>0</v>
      </c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</row>
    <row r="187" spans="1:38" s="48" customFormat="1" ht="18.75" x14ac:dyDescent="0.3">
      <c r="A187" s="83"/>
      <c r="B187" s="105"/>
      <c r="C187" s="75" t="s">
        <v>28</v>
      </c>
      <c r="D187" s="68">
        <v>0.107</v>
      </c>
      <c r="E187" s="67">
        <v>18</v>
      </c>
      <c r="F187" s="72">
        <f t="shared" si="146"/>
        <v>1.9259999999999999</v>
      </c>
      <c r="G187" s="68">
        <f t="shared" si="132"/>
        <v>2.14</v>
      </c>
      <c r="H187" s="68">
        <f t="shared" si="133"/>
        <v>0.42799999999999999</v>
      </c>
      <c r="I187" s="68">
        <f t="shared" si="134"/>
        <v>17.440999999999999</v>
      </c>
      <c r="J187" s="68">
        <f t="shared" si="135"/>
        <v>29.96</v>
      </c>
      <c r="K187" s="68">
        <f>AA188*D187</f>
        <v>187.25</v>
      </c>
      <c r="L187" s="68">
        <f t="shared" si="136"/>
        <v>10.7</v>
      </c>
      <c r="M187" s="68">
        <f t="shared" si="137"/>
        <v>24.61</v>
      </c>
      <c r="N187" s="68">
        <f t="shared" si="138"/>
        <v>62.06</v>
      </c>
      <c r="O187" s="68">
        <f t="shared" si="139"/>
        <v>0.96299999999999997</v>
      </c>
      <c r="P187" s="68">
        <f t="shared" si="140"/>
        <v>2.1400000000000002E-2</v>
      </c>
      <c r="Q187" s="68">
        <f t="shared" si="141"/>
        <v>0</v>
      </c>
      <c r="R187" s="56">
        <f>AH188*D187</f>
        <v>5.3499999999999999E-2</v>
      </c>
      <c r="S187" s="56">
        <f t="shared" si="142"/>
        <v>7.4899999999999994E-2</v>
      </c>
      <c r="T187" s="56">
        <f t="shared" si="143"/>
        <v>1.391</v>
      </c>
      <c r="U187" s="51">
        <f t="shared" si="144"/>
        <v>21.4</v>
      </c>
      <c r="V187" s="51">
        <f t="shared" si="145"/>
        <v>85.6</v>
      </c>
      <c r="W187" s="49">
        <v>20</v>
      </c>
      <c r="X187" s="49">
        <v>4</v>
      </c>
      <c r="Y187" s="49">
        <v>163</v>
      </c>
      <c r="Z187" s="49">
        <v>280</v>
      </c>
      <c r="AA187" s="49">
        <v>5680</v>
      </c>
      <c r="AB187" s="49">
        <v>100</v>
      </c>
      <c r="AC187" s="49">
        <v>230</v>
      </c>
      <c r="AD187" s="49">
        <v>580</v>
      </c>
      <c r="AE187" s="49">
        <v>9</v>
      </c>
      <c r="AF187" s="49">
        <v>0.2</v>
      </c>
      <c r="AG187" s="49">
        <v>0</v>
      </c>
      <c r="AH187" s="49">
        <v>1.2</v>
      </c>
      <c r="AI187" s="49">
        <v>0.7</v>
      </c>
      <c r="AJ187" s="49">
        <v>13</v>
      </c>
      <c r="AK187" s="49">
        <v>200</v>
      </c>
      <c r="AL187" s="49">
        <v>800</v>
      </c>
    </row>
    <row r="188" spans="1:38" s="48" customFormat="1" ht="18.75" x14ac:dyDescent="0.3">
      <c r="A188" s="83"/>
      <c r="B188" s="105"/>
      <c r="C188" s="75" t="s">
        <v>25</v>
      </c>
      <c r="D188" s="68">
        <v>1.2E-2</v>
      </c>
      <c r="E188" s="67">
        <v>17</v>
      </c>
      <c r="F188" s="72">
        <f t="shared" si="146"/>
        <v>0.20400000000000001</v>
      </c>
      <c r="G188" s="68">
        <f t="shared" si="132"/>
        <v>0.16800000000000001</v>
      </c>
      <c r="H188" s="68">
        <f t="shared" si="133"/>
        <v>0</v>
      </c>
      <c r="I188" s="68">
        <f t="shared" si="134"/>
        <v>1.0920000000000001</v>
      </c>
      <c r="J188" s="68">
        <f t="shared" si="135"/>
        <v>2.16</v>
      </c>
      <c r="K188" s="68">
        <f>AA189*D188</f>
        <v>24</v>
      </c>
      <c r="L188" s="68">
        <f t="shared" si="136"/>
        <v>3.72</v>
      </c>
      <c r="M188" s="68">
        <f t="shared" si="137"/>
        <v>1.68</v>
      </c>
      <c r="N188" s="68">
        <f t="shared" si="138"/>
        <v>6.96</v>
      </c>
      <c r="O188" s="68">
        <f t="shared" si="139"/>
        <v>9.6000000000000002E-2</v>
      </c>
      <c r="P188" s="68">
        <f t="shared" si="140"/>
        <v>0</v>
      </c>
      <c r="Q188" s="68">
        <f t="shared" si="141"/>
        <v>0</v>
      </c>
      <c r="R188" s="56">
        <f>AH189*D188</f>
        <v>7.1999999999999998E-3</v>
      </c>
      <c r="S188" s="56">
        <f t="shared" si="142"/>
        <v>2.4000000000000002E-3</v>
      </c>
      <c r="T188" s="56">
        <f t="shared" si="143"/>
        <v>2.4E-2</v>
      </c>
      <c r="U188" s="51">
        <f t="shared" si="144"/>
        <v>1.2</v>
      </c>
      <c r="V188" s="51">
        <f t="shared" si="145"/>
        <v>4.92</v>
      </c>
      <c r="W188" s="49">
        <v>14</v>
      </c>
      <c r="X188" s="49">
        <v>0</v>
      </c>
      <c r="Y188" s="49">
        <v>91</v>
      </c>
      <c r="Z188" s="49">
        <v>180</v>
      </c>
      <c r="AA188" s="49">
        <v>1750</v>
      </c>
      <c r="AB188" s="49">
        <v>310</v>
      </c>
      <c r="AC188" s="49">
        <v>140</v>
      </c>
      <c r="AD188" s="49">
        <v>580</v>
      </c>
      <c r="AE188" s="49">
        <v>8</v>
      </c>
      <c r="AF188" s="49">
        <v>0</v>
      </c>
      <c r="AG188" s="49">
        <v>0</v>
      </c>
      <c r="AH188" s="49">
        <v>0.5</v>
      </c>
      <c r="AI188" s="49">
        <v>0.2</v>
      </c>
      <c r="AJ188" s="49">
        <v>2</v>
      </c>
      <c r="AK188" s="49">
        <v>100</v>
      </c>
      <c r="AL188" s="49">
        <v>410</v>
      </c>
    </row>
    <row r="189" spans="1:38" s="48" customFormat="1" ht="18.75" x14ac:dyDescent="0.3">
      <c r="A189" s="83"/>
      <c r="B189" s="105"/>
      <c r="C189" s="75" t="s">
        <v>26</v>
      </c>
      <c r="D189" s="68">
        <v>2.1000000000000001E-2</v>
      </c>
      <c r="E189" s="67">
        <v>24</v>
      </c>
      <c r="F189" s="72">
        <f t="shared" si="146"/>
        <v>0.504</v>
      </c>
      <c r="G189" s="68">
        <f t="shared" si="132"/>
        <v>0.27300000000000002</v>
      </c>
      <c r="H189" s="68">
        <f t="shared" si="133"/>
        <v>2.1000000000000001E-2</v>
      </c>
      <c r="I189" s="68">
        <f t="shared" si="134"/>
        <v>1.512</v>
      </c>
      <c r="J189" s="68">
        <f t="shared" si="135"/>
        <v>4.41</v>
      </c>
      <c r="K189" s="68">
        <f>AA191*D189</f>
        <v>25.62</v>
      </c>
      <c r="L189" s="68">
        <f t="shared" si="136"/>
        <v>10.71</v>
      </c>
      <c r="M189" s="68">
        <f t="shared" si="137"/>
        <v>7.98</v>
      </c>
      <c r="N189" s="68">
        <f t="shared" si="138"/>
        <v>11.55</v>
      </c>
      <c r="O189" s="68">
        <f t="shared" si="139"/>
        <v>0.14700000000000002</v>
      </c>
      <c r="P189" s="68">
        <f t="shared" si="140"/>
        <v>1.8900000000000001</v>
      </c>
      <c r="Q189" s="68">
        <f t="shared" si="141"/>
        <v>0</v>
      </c>
      <c r="R189" s="56">
        <f>AH191*D189</f>
        <v>3.5700000000000003E-2</v>
      </c>
      <c r="S189" s="56">
        <f t="shared" si="142"/>
        <v>1.47E-2</v>
      </c>
      <c r="T189" s="56">
        <f t="shared" si="143"/>
        <v>0.21000000000000002</v>
      </c>
      <c r="U189" s="51">
        <f t="shared" si="144"/>
        <v>1.05</v>
      </c>
      <c r="V189" s="51">
        <f t="shared" si="145"/>
        <v>6.3000000000000007</v>
      </c>
      <c r="W189" s="49">
        <v>13</v>
      </c>
      <c r="X189" s="49">
        <v>1</v>
      </c>
      <c r="Y189" s="49">
        <v>72</v>
      </c>
      <c r="Z189" s="49">
        <v>210</v>
      </c>
      <c r="AA189" s="49">
        <v>2000</v>
      </c>
      <c r="AB189" s="49">
        <v>510</v>
      </c>
      <c r="AC189" s="49">
        <v>380</v>
      </c>
      <c r="AD189" s="49">
        <v>550</v>
      </c>
      <c r="AE189" s="49">
        <v>7</v>
      </c>
      <c r="AF189" s="49">
        <v>90</v>
      </c>
      <c r="AG189" s="49">
        <v>0</v>
      </c>
      <c r="AH189" s="49">
        <v>0.6</v>
      </c>
      <c r="AI189" s="49">
        <v>0.7</v>
      </c>
      <c r="AJ189" s="49">
        <v>10</v>
      </c>
      <c r="AK189" s="49">
        <v>50</v>
      </c>
      <c r="AL189" s="49">
        <v>300</v>
      </c>
    </row>
    <row r="190" spans="1:38" s="48" customFormat="1" ht="18.75" x14ac:dyDescent="0.3">
      <c r="A190" s="83"/>
      <c r="B190" s="105"/>
      <c r="C190" s="75" t="s">
        <v>95</v>
      </c>
      <c r="D190" s="68">
        <v>6.0000000000000001E-3</v>
      </c>
      <c r="E190" s="67">
        <v>104.32</v>
      </c>
      <c r="F190" s="72">
        <f t="shared" si="146"/>
        <v>0.62591999999999992</v>
      </c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56"/>
      <c r="S190" s="56"/>
      <c r="T190" s="56"/>
      <c r="U190" s="51"/>
      <c r="V190" s="51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</row>
    <row r="191" spans="1:38" s="48" customFormat="1" ht="17.25" customHeight="1" x14ac:dyDescent="0.3">
      <c r="A191" s="83"/>
      <c r="B191" s="105"/>
      <c r="C191" s="71" t="s">
        <v>32</v>
      </c>
      <c r="D191" s="68">
        <v>1E-3</v>
      </c>
      <c r="E191" s="67">
        <v>26.65</v>
      </c>
      <c r="F191" s="72">
        <f t="shared" si="146"/>
        <v>2.665E-2</v>
      </c>
      <c r="G191" s="68">
        <f>W191*D191</f>
        <v>0.10300000000000001</v>
      </c>
      <c r="H191" s="68">
        <f>X191*D191</f>
        <v>1.0999999999999999E-2</v>
      </c>
      <c r="I191" s="68">
        <f>Y191*D191</f>
        <v>0.68900000000000006</v>
      </c>
      <c r="J191" s="68">
        <f>Z191*D191</f>
        <v>0.03</v>
      </c>
      <c r="K191" s="68">
        <f>AA192*D191</f>
        <v>0</v>
      </c>
      <c r="L191" s="68">
        <f>AB191*D191</f>
        <v>0.18</v>
      </c>
      <c r="M191" s="68">
        <f>AC191*D191</f>
        <v>0.16</v>
      </c>
      <c r="N191" s="68">
        <f>AD191*D191</f>
        <v>0.86</v>
      </c>
      <c r="O191" s="68">
        <f>AE191*D191</f>
        <v>1.2E-2</v>
      </c>
      <c r="P191" s="68">
        <f>AF191*D191</f>
        <v>0</v>
      </c>
      <c r="Q191" s="68">
        <f>AG191*D191</f>
        <v>0</v>
      </c>
      <c r="R191" s="56">
        <f>AH192*D191</f>
        <v>0</v>
      </c>
      <c r="S191" s="56">
        <f>AI191*D191</f>
        <v>4.0000000000000002E-4</v>
      </c>
      <c r="T191" s="56">
        <f>AJ191*D191</f>
        <v>1.2E-2</v>
      </c>
      <c r="U191" s="51">
        <f>AK191*D191</f>
        <v>0</v>
      </c>
      <c r="V191" s="51">
        <f>AL191*D191</f>
        <v>3.34</v>
      </c>
      <c r="W191" s="49">
        <v>103</v>
      </c>
      <c r="X191" s="49">
        <v>11</v>
      </c>
      <c r="Y191" s="49">
        <v>689</v>
      </c>
      <c r="Z191" s="49">
        <v>30</v>
      </c>
      <c r="AA191" s="49">
        <v>1220</v>
      </c>
      <c r="AB191" s="49">
        <v>180</v>
      </c>
      <c r="AC191" s="49">
        <v>160</v>
      </c>
      <c r="AD191" s="49">
        <v>860</v>
      </c>
      <c r="AE191" s="49">
        <v>12</v>
      </c>
      <c r="AF191" s="49">
        <v>0</v>
      </c>
      <c r="AG191" s="49">
        <v>0</v>
      </c>
      <c r="AH191" s="49">
        <v>1.7</v>
      </c>
      <c r="AI191" s="49">
        <v>0.4</v>
      </c>
      <c r="AJ191" s="49">
        <v>12</v>
      </c>
      <c r="AK191" s="49">
        <v>0</v>
      </c>
      <c r="AL191" s="49">
        <v>3340</v>
      </c>
    </row>
    <row r="192" spans="1:38" s="48" customFormat="1" ht="15.75" customHeight="1" x14ac:dyDescent="0.3">
      <c r="A192" s="83"/>
      <c r="B192" s="105"/>
      <c r="C192" s="75"/>
      <c r="D192" s="68"/>
      <c r="E192" s="67"/>
      <c r="F192" s="72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56"/>
      <c r="S192" s="56"/>
      <c r="T192" s="56"/>
      <c r="U192" s="51"/>
      <c r="V192" s="51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</row>
    <row r="193" spans="1:39" s="48" customFormat="1" ht="18.75" x14ac:dyDescent="0.3">
      <c r="A193" s="124"/>
      <c r="B193" s="84"/>
      <c r="C193" s="75" t="s">
        <v>30</v>
      </c>
      <c r="D193" s="68">
        <v>0</v>
      </c>
      <c r="E193" s="67">
        <v>0</v>
      </c>
      <c r="F193" s="81">
        <f t="shared" ref="F193:V193" si="147">SUM(F184:F192)</f>
        <v>26.019850000000002</v>
      </c>
      <c r="G193" s="82">
        <f t="shared" si="147"/>
        <v>21.612000000000002</v>
      </c>
      <c r="H193" s="82">
        <f t="shared" si="147"/>
        <v>21.594000000000001</v>
      </c>
      <c r="I193" s="82">
        <f t="shared" si="147"/>
        <v>21.462</v>
      </c>
      <c r="J193" s="82">
        <f t="shared" si="147"/>
        <v>109.35999999999999</v>
      </c>
      <c r="K193" s="82">
        <f t="shared" si="147"/>
        <v>238.62</v>
      </c>
      <c r="L193" s="82">
        <f t="shared" si="147"/>
        <v>41.949999999999996</v>
      </c>
      <c r="M193" s="82">
        <f t="shared" si="147"/>
        <v>53.149999999999991</v>
      </c>
      <c r="N193" s="82">
        <f t="shared" si="147"/>
        <v>253.03000000000003</v>
      </c>
      <c r="O193" s="82">
        <f t="shared" si="147"/>
        <v>2.8820000000000001</v>
      </c>
      <c r="P193" s="82">
        <f t="shared" si="147"/>
        <v>1.9114000000000002</v>
      </c>
      <c r="Q193" s="82">
        <f t="shared" si="147"/>
        <v>7.279999999999999E-2</v>
      </c>
      <c r="R193" s="64">
        <f t="shared" si="147"/>
        <v>9.69E-2</v>
      </c>
      <c r="S193" s="64">
        <f t="shared" si="147"/>
        <v>0.24840000000000001</v>
      </c>
      <c r="T193" s="64">
        <f t="shared" si="147"/>
        <v>9.6449999999999996</v>
      </c>
      <c r="U193" s="50">
        <f t="shared" si="147"/>
        <v>23.65</v>
      </c>
      <c r="V193" s="50">
        <f t="shared" si="147"/>
        <v>368.78000000000003</v>
      </c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</row>
    <row r="194" spans="1:39" s="48" customFormat="1" ht="15.75" customHeight="1" x14ac:dyDescent="0.3">
      <c r="A194" s="83"/>
      <c r="B194" s="105"/>
      <c r="C194" s="71"/>
      <c r="D194" s="68"/>
      <c r="E194" s="67"/>
      <c r="F194" s="72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56"/>
      <c r="S194" s="56"/>
      <c r="T194" s="56"/>
      <c r="U194" s="51"/>
      <c r="V194" s="51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</row>
    <row r="195" spans="1:39" s="48" customFormat="1" ht="17.25" customHeight="1" x14ac:dyDescent="0.3">
      <c r="A195" s="83"/>
      <c r="B195" s="105"/>
      <c r="C195" s="71"/>
      <c r="D195" s="68"/>
      <c r="E195" s="67"/>
      <c r="F195" s="72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56"/>
      <c r="S195" s="56"/>
      <c r="T195" s="56"/>
      <c r="U195" s="51"/>
      <c r="V195" s="51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</row>
    <row r="196" spans="1:39" s="48" customFormat="1" ht="30" customHeight="1" x14ac:dyDescent="0.3">
      <c r="A196" s="83"/>
      <c r="B196" s="84"/>
      <c r="C196" s="75" t="s">
        <v>16</v>
      </c>
      <c r="D196" s="68">
        <v>0</v>
      </c>
      <c r="E196" s="67">
        <v>0</v>
      </c>
      <c r="F196" s="81">
        <f t="shared" ref="F196:V196" si="148">SUM(F195:F195)</f>
        <v>0</v>
      </c>
      <c r="G196" s="82">
        <f t="shared" si="148"/>
        <v>0</v>
      </c>
      <c r="H196" s="82">
        <f t="shared" si="148"/>
        <v>0</v>
      </c>
      <c r="I196" s="82">
        <f t="shared" si="148"/>
        <v>0</v>
      </c>
      <c r="J196" s="82">
        <f t="shared" si="148"/>
        <v>0</v>
      </c>
      <c r="K196" s="82">
        <f t="shared" si="148"/>
        <v>0</v>
      </c>
      <c r="L196" s="82">
        <f t="shared" si="148"/>
        <v>0</v>
      </c>
      <c r="M196" s="82">
        <f t="shared" si="148"/>
        <v>0</v>
      </c>
      <c r="N196" s="82">
        <f t="shared" si="148"/>
        <v>0</v>
      </c>
      <c r="O196" s="82">
        <f t="shared" si="148"/>
        <v>0</v>
      </c>
      <c r="P196" s="82">
        <f t="shared" si="148"/>
        <v>0</v>
      </c>
      <c r="Q196" s="82">
        <f t="shared" si="148"/>
        <v>0</v>
      </c>
      <c r="R196" s="64">
        <f t="shared" si="148"/>
        <v>0</v>
      </c>
      <c r="S196" s="64">
        <f t="shared" si="148"/>
        <v>0</v>
      </c>
      <c r="T196" s="64">
        <f t="shared" si="148"/>
        <v>0</v>
      </c>
      <c r="U196" s="50">
        <f t="shared" si="148"/>
        <v>0</v>
      </c>
      <c r="V196" s="50">
        <f t="shared" si="148"/>
        <v>0</v>
      </c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</row>
    <row r="197" spans="1:39" ht="18.75" x14ac:dyDescent="0.3">
      <c r="A197" s="83"/>
      <c r="B197" s="65" t="s">
        <v>159</v>
      </c>
      <c r="C197" s="75" t="s">
        <v>36</v>
      </c>
      <c r="D197" s="66">
        <v>0.02</v>
      </c>
      <c r="E197" s="67">
        <v>86.94</v>
      </c>
      <c r="F197" s="72">
        <f>D197*E197</f>
        <v>1.7387999999999999</v>
      </c>
      <c r="G197" s="66">
        <f>W197*D197</f>
        <v>0</v>
      </c>
      <c r="H197" s="66">
        <f>X197*D197</f>
        <v>0</v>
      </c>
      <c r="I197" s="66">
        <f>Y197*D197</f>
        <v>0</v>
      </c>
      <c r="J197" s="66">
        <f>Z197*D197</f>
        <v>0</v>
      </c>
      <c r="K197" s="66">
        <f>AA198*D197</f>
        <v>0.6</v>
      </c>
      <c r="L197" s="66">
        <f>AB197*D197</f>
        <v>0</v>
      </c>
      <c r="M197" s="66">
        <f>AC197*D197</f>
        <v>0</v>
      </c>
      <c r="N197" s="66">
        <f>AD197*D197</f>
        <v>0</v>
      </c>
      <c r="O197" s="66">
        <f>AE197*D197</f>
        <v>0</v>
      </c>
      <c r="P197" s="66">
        <f>AF197*D197</f>
        <v>0</v>
      </c>
      <c r="Q197" s="66">
        <f>AG197*D197</f>
        <v>0</v>
      </c>
      <c r="R197" s="56">
        <f>AH198*D197</f>
        <v>0</v>
      </c>
      <c r="S197" s="56">
        <f>AI197*D197</f>
        <v>0</v>
      </c>
      <c r="T197" s="56">
        <f>AJ197*D197</f>
        <v>0</v>
      </c>
      <c r="U197" s="13">
        <f>AK197*D197</f>
        <v>0</v>
      </c>
      <c r="V197" s="13">
        <f>AL197*D197</f>
        <v>0</v>
      </c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9" ht="18.75" x14ac:dyDescent="0.3">
      <c r="A198" s="83"/>
      <c r="B198" s="84" t="s">
        <v>84</v>
      </c>
      <c r="C198" s="75" t="s">
        <v>15</v>
      </c>
      <c r="D198" s="66">
        <v>0.02</v>
      </c>
      <c r="E198" s="67">
        <v>45.83</v>
      </c>
      <c r="F198" s="72">
        <f>D198*E198</f>
        <v>0.91659999999999997</v>
      </c>
      <c r="G198" s="66">
        <f>W198*D198</f>
        <v>0</v>
      </c>
      <c r="H198" s="66">
        <f>X198*D198</f>
        <v>0</v>
      </c>
      <c r="I198" s="66">
        <f>Y198*D198</f>
        <v>25.84</v>
      </c>
      <c r="J198" s="66">
        <f>Z198*D198</f>
        <v>0.2</v>
      </c>
      <c r="K198" s="66">
        <f>AA198*D198</f>
        <v>0.6</v>
      </c>
      <c r="L198" s="66">
        <f>AB198*D198</f>
        <v>0.4</v>
      </c>
      <c r="M198" s="66">
        <f>AC198*D198</f>
        <v>0</v>
      </c>
      <c r="N198" s="66">
        <f>AD198*D198</f>
        <v>0</v>
      </c>
      <c r="O198" s="66">
        <f>AE198*D198</f>
        <v>0.06</v>
      </c>
      <c r="P198" s="66">
        <f>AF198*D198</f>
        <v>0</v>
      </c>
      <c r="Q198" s="66">
        <f>AG198*D198</f>
        <v>0</v>
      </c>
      <c r="R198" s="56">
        <f>AH198*D198</f>
        <v>0</v>
      </c>
      <c r="S198" s="56">
        <f>AI198*D198</f>
        <v>0</v>
      </c>
      <c r="T198" s="56">
        <f>AJ198*D198</f>
        <v>0</v>
      </c>
      <c r="U198" s="13">
        <f>AK198*D198</f>
        <v>0</v>
      </c>
      <c r="V198" s="13">
        <f>AL198*D198</f>
        <v>122.66</v>
      </c>
      <c r="W198" s="10">
        <v>0</v>
      </c>
      <c r="X198" s="10">
        <v>0</v>
      </c>
      <c r="Y198" s="10">
        <v>1292</v>
      </c>
      <c r="Z198" s="10">
        <v>10</v>
      </c>
      <c r="AA198" s="10">
        <v>30</v>
      </c>
      <c r="AB198" s="10">
        <v>20</v>
      </c>
      <c r="AC198" s="10">
        <v>0</v>
      </c>
      <c r="AD198" s="10">
        <v>0</v>
      </c>
      <c r="AE198" s="10">
        <v>3</v>
      </c>
      <c r="AF198" s="10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6133</v>
      </c>
    </row>
    <row r="199" spans="1:39" ht="18.75" x14ac:dyDescent="0.3">
      <c r="A199" s="83"/>
      <c r="B199" s="105"/>
      <c r="C199" s="75"/>
      <c r="D199" s="66"/>
      <c r="E199" s="67"/>
      <c r="F199" s="72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56"/>
      <c r="S199" s="56"/>
      <c r="T199" s="56"/>
      <c r="U199" s="13"/>
      <c r="V199" s="13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9" ht="18.75" x14ac:dyDescent="0.3">
      <c r="A200" s="83"/>
      <c r="B200" s="55"/>
      <c r="C200" s="75" t="s">
        <v>16</v>
      </c>
      <c r="D200" s="66">
        <v>0</v>
      </c>
      <c r="E200" s="67">
        <v>0</v>
      </c>
      <c r="F200" s="81">
        <f>SUM(F197:F198)</f>
        <v>2.6553999999999998</v>
      </c>
      <c r="G200" s="82">
        <f t="shared" ref="G200:V200" si="149">SUM(G197:G199)</f>
        <v>0</v>
      </c>
      <c r="H200" s="82">
        <f t="shared" si="149"/>
        <v>0</v>
      </c>
      <c r="I200" s="82">
        <f t="shared" si="149"/>
        <v>25.84</v>
      </c>
      <c r="J200" s="82">
        <f t="shared" si="149"/>
        <v>0.2</v>
      </c>
      <c r="K200" s="82">
        <f t="shared" si="149"/>
        <v>1.2</v>
      </c>
      <c r="L200" s="82">
        <f t="shared" si="149"/>
        <v>0.4</v>
      </c>
      <c r="M200" s="82">
        <f t="shared" si="149"/>
        <v>0</v>
      </c>
      <c r="N200" s="82">
        <f t="shared" si="149"/>
        <v>0</v>
      </c>
      <c r="O200" s="82">
        <f t="shared" si="149"/>
        <v>0.06</v>
      </c>
      <c r="P200" s="82">
        <f t="shared" si="149"/>
        <v>0</v>
      </c>
      <c r="Q200" s="82">
        <f t="shared" si="149"/>
        <v>0</v>
      </c>
      <c r="R200" s="64">
        <f t="shared" si="149"/>
        <v>0</v>
      </c>
      <c r="S200" s="64">
        <f t="shared" si="149"/>
        <v>0</v>
      </c>
      <c r="T200" s="64">
        <f t="shared" si="149"/>
        <v>0</v>
      </c>
      <c r="U200" s="11">
        <f t="shared" si="149"/>
        <v>0</v>
      </c>
      <c r="V200" s="11">
        <f t="shared" si="149"/>
        <v>122.66</v>
      </c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9" ht="18.75" x14ac:dyDescent="0.3">
      <c r="A201" s="83"/>
      <c r="B201" s="55"/>
      <c r="C201" s="75"/>
      <c r="D201" s="66"/>
      <c r="E201" s="67"/>
      <c r="F201" s="81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64"/>
      <c r="S201" s="64"/>
      <c r="T201" s="64"/>
      <c r="U201" s="11"/>
      <c r="V201" s="11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9" s="26" customFormat="1" ht="14.25" customHeight="1" x14ac:dyDescent="0.3">
      <c r="A202" s="98"/>
      <c r="B202" s="55" t="s">
        <v>37</v>
      </c>
      <c r="C202" s="56"/>
      <c r="D202" s="82">
        <v>5.5E-2</v>
      </c>
      <c r="E202" s="110">
        <v>35.08</v>
      </c>
      <c r="F202" s="81">
        <f>D202*E202</f>
        <v>1.9294</v>
      </c>
      <c r="G202" s="82">
        <f>W202*D202</f>
        <v>2.6949999999999998</v>
      </c>
      <c r="H202" s="82">
        <f>X202*D202</f>
        <v>0.55000000000000004</v>
      </c>
      <c r="I202" s="82">
        <f>Y202*D202</f>
        <v>25.3</v>
      </c>
      <c r="J202" s="82">
        <f>Z202*D202</f>
        <v>231</v>
      </c>
      <c r="K202" s="82">
        <f>AA204*D202</f>
        <v>0</v>
      </c>
      <c r="L202" s="82">
        <f>AB202*D202</f>
        <v>9.9</v>
      </c>
      <c r="M202" s="82">
        <f>AC202*D202</f>
        <v>11</v>
      </c>
      <c r="N202" s="82">
        <f>AD202*D202</f>
        <v>50.6</v>
      </c>
      <c r="O202" s="82">
        <f>AE202*D202</f>
        <v>1.595</v>
      </c>
      <c r="P202" s="82">
        <f>AF202*D202</f>
        <v>0</v>
      </c>
      <c r="Q202" s="82">
        <f>AG202*D202</f>
        <v>0</v>
      </c>
      <c r="R202" s="64">
        <f>AH204*D202</f>
        <v>0</v>
      </c>
      <c r="S202" s="64">
        <f>AI202*D202</f>
        <v>1.6500000000000001E-2</v>
      </c>
      <c r="T202" s="64">
        <f>AJ202*D202</f>
        <v>0.374</v>
      </c>
      <c r="U202" s="11">
        <f>AK202*D202</f>
        <v>0</v>
      </c>
      <c r="V202" s="11">
        <f>AL202*D202</f>
        <v>121</v>
      </c>
      <c r="W202" s="10">
        <v>49</v>
      </c>
      <c r="X202" s="10">
        <v>10</v>
      </c>
      <c r="Y202" s="10">
        <v>460</v>
      </c>
      <c r="Z202" s="10">
        <v>4200</v>
      </c>
      <c r="AA202" s="10">
        <v>1430</v>
      </c>
      <c r="AB202" s="10">
        <v>180</v>
      </c>
      <c r="AC202" s="10">
        <v>200</v>
      </c>
      <c r="AD202" s="10">
        <v>920</v>
      </c>
      <c r="AE202" s="10">
        <v>29</v>
      </c>
      <c r="AF202" s="10">
        <v>0</v>
      </c>
      <c r="AG202" s="10">
        <v>0</v>
      </c>
      <c r="AH202" s="10">
        <v>0.9</v>
      </c>
      <c r="AI202" s="10">
        <v>0.3</v>
      </c>
      <c r="AJ202" s="10">
        <v>6.8</v>
      </c>
      <c r="AK202" s="10">
        <v>0</v>
      </c>
      <c r="AL202" s="10">
        <v>2200</v>
      </c>
    </row>
    <row r="203" spans="1:39" s="26" customFormat="1" ht="14.25" customHeight="1" x14ac:dyDescent="0.3">
      <c r="A203" s="98"/>
      <c r="B203" s="55" t="s">
        <v>151</v>
      </c>
      <c r="C203" s="56"/>
      <c r="D203" s="82">
        <v>0.2</v>
      </c>
      <c r="E203" s="110">
        <v>95</v>
      </c>
      <c r="F203" s="81">
        <v>19</v>
      </c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64"/>
      <c r="S203" s="64"/>
      <c r="T203" s="64"/>
      <c r="U203" s="50"/>
      <c r="V203" s="50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</row>
    <row r="204" spans="1:39" s="26" customFormat="1" ht="18.75" x14ac:dyDescent="0.3">
      <c r="A204" s="111"/>
      <c r="B204" s="203" t="s">
        <v>38</v>
      </c>
      <c r="C204" s="204"/>
      <c r="D204" s="99"/>
      <c r="E204" s="99"/>
      <c r="F204" s="114">
        <v>55.27</v>
      </c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111"/>
      <c r="S204" s="111"/>
      <c r="T204" s="111"/>
      <c r="U204" s="33"/>
      <c r="V204" s="33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/>
    </row>
    <row r="205" spans="1:39" s="24" customFormat="1" ht="37.5" x14ac:dyDescent="0.3">
      <c r="A205" s="115"/>
      <c r="B205" s="116" t="s">
        <v>66</v>
      </c>
      <c r="C205" s="117"/>
      <c r="D205" s="118"/>
      <c r="E205" s="118"/>
      <c r="F205" s="119">
        <f>F173+F204</f>
        <v>75.768200000000007</v>
      </c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5"/>
      <c r="S205" s="115"/>
      <c r="T205" s="115"/>
      <c r="U205" s="34"/>
      <c r="V205" s="3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26"/>
    </row>
    <row r="206" spans="1:39" ht="18.75" x14ac:dyDescent="0.3">
      <c r="A206" s="1"/>
      <c r="B206" s="62" t="s">
        <v>113</v>
      </c>
      <c r="C206" s="23"/>
      <c r="D206" s="63"/>
      <c r="E206" s="59"/>
      <c r="F206" s="60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23"/>
      <c r="S206" s="23"/>
      <c r="T206" s="23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24"/>
    </row>
    <row r="207" spans="1:39" ht="18.75" x14ac:dyDescent="0.3">
      <c r="A207" s="64"/>
      <c r="B207" s="65" t="s">
        <v>0</v>
      </c>
      <c r="C207" s="64"/>
      <c r="D207" s="66"/>
      <c r="E207" s="67"/>
      <c r="F207" s="67"/>
      <c r="G207" s="221" t="s">
        <v>40</v>
      </c>
      <c r="H207" s="221" t="s">
        <v>41</v>
      </c>
      <c r="I207" s="222" t="s">
        <v>42</v>
      </c>
      <c r="J207" s="221" t="s">
        <v>43</v>
      </c>
      <c r="K207" s="221"/>
      <c r="L207" s="221"/>
      <c r="M207" s="221"/>
      <c r="N207" s="221"/>
      <c r="O207" s="221"/>
      <c r="P207" s="227" t="s">
        <v>50</v>
      </c>
      <c r="Q207" s="227"/>
      <c r="R207" s="227"/>
      <c r="S207" s="227"/>
      <c r="T207" s="227"/>
      <c r="U207" s="32"/>
      <c r="V207" s="228" t="s">
        <v>52</v>
      </c>
      <c r="W207" s="9"/>
      <c r="X207" s="10"/>
      <c r="Y207" s="9"/>
      <c r="Z207" s="10"/>
      <c r="AA207" s="9"/>
      <c r="AB207" s="10"/>
      <c r="AC207" s="9"/>
      <c r="AD207" s="10"/>
      <c r="AE207" s="9"/>
      <c r="AF207" s="10"/>
      <c r="AG207" s="9"/>
      <c r="AH207" s="10"/>
      <c r="AI207" s="9"/>
      <c r="AJ207" s="10"/>
      <c r="AK207" s="10"/>
      <c r="AL207" s="10"/>
    </row>
    <row r="208" spans="1:39" ht="37.5" x14ac:dyDescent="0.3">
      <c r="A208" s="69"/>
      <c r="B208" s="70"/>
      <c r="C208" s="71" t="s">
        <v>10</v>
      </c>
      <c r="D208" s="66" t="s">
        <v>11</v>
      </c>
      <c r="E208" s="67" t="s">
        <v>12</v>
      </c>
      <c r="F208" s="72" t="s">
        <v>13</v>
      </c>
      <c r="G208" s="221"/>
      <c r="H208" s="221"/>
      <c r="I208" s="222"/>
      <c r="J208" s="66" t="s">
        <v>44</v>
      </c>
      <c r="K208" s="66" t="s">
        <v>45</v>
      </c>
      <c r="L208" s="66" t="s">
        <v>46</v>
      </c>
      <c r="M208" s="66" t="s">
        <v>47</v>
      </c>
      <c r="N208" s="66" t="s">
        <v>48</v>
      </c>
      <c r="O208" s="66" t="s">
        <v>49</v>
      </c>
      <c r="P208" s="66" t="s">
        <v>51</v>
      </c>
      <c r="Q208" s="66" t="s">
        <v>4</v>
      </c>
      <c r="R208" s="56" t="s">
        <v>5</v>
      </c>
      <c r="S208" s="56" t="s">
        <v>6</v>
      </c>
      <c r="T208" s="56" t="s">
        <v>7</v>
      </c>
      <c r="U208" s="13" t="s">
        <v>8</v>
      </c>
      <c r="V208" s="228"/>
      <c r="W208" s="10" t="s">
        <v>1</v>
      </c>
      <c r="X208" s="10" t="s">
        <v>2</v>
      </c>
      <c r="Y208" s="10" t="s">
        <v>3</v>
      </c>
      <c r="Z208" s="10" t="s">
        <v>44</v>
      </c>
      <c r="AA208" s="10" t="s">
        <v>45</v>
      </c>
      <c r="AB208" s="10" t="s">
        <v>46</v>
      </c>
      <c r="AC208" s="10" t="s">
        <v>47</v>
      </c>
      <c r="AD208" s="10" t="s">
        <v>48</v>
      </c>
      <c r="AE208" s="10" t="s">
        <v>49</v>
      </c>
      <c r="AF208" s="10" t="s">
        <v>55</v>
      </c>
      <c r="AG208" s="10" t="s">
        <v>4</v>
      </c>
      <c r="AH208" s="10" t="s">
        <v>5</v>
      </c>
      <c r="AI208" s="10" t="s">
        <v>6</v>
      </c>
      <c r="AJ208" s="10" t="s">
        <v>7</v>
      </c>
      <c r="AK208" s="10" t="s">
        <v>8</v>
      </c>
      <c r="AL208" s="9" t="s">
        <v>56</v>
      </c>
    </row>
    <row r="209" spans="1:39" ht="18.75" x14ac:dyDescent="0.3">
      <c r="A209" s="83"/>
      <c r="B209" s="65" t="s">
        <v>57</v>
      </c>
      <c r="C209" s="75" t="s">
        <v>14</v>
      </c>
      <c r="D209" s="66">
        <v>1E-3</v>
      </c>
      <c r="E209" s="67">
        <v>370.5</v>
      </c>
      <c r="F209" s="72">
        <f>D209*E209</f>
        <v>0.3705</v>
      </c>
      <c r="G209" s="66">
        <f>W209*D209</f>
        <v>0</v>
      </c>
      <c r="H209" s="66">
        <f>X209*D209</f>
        <v>0</v>
      </c>
      <c r="I209" s="66">
        <f>Y209*D209</f>
        <v>0</v>
      </c>
      <c r="J209" s="66">
        <f>Z209*D209</f>
        <v>0</v>
      </c>
      <c r="K209" s="66">
        <f>AA210*D209</f>
        <v>0.03</v>
      </c>
      <c r="L209" s="66">
        <f>AB209*D209</f>
        <v>0</v>
      </c>
      <c r="M209" s="66">
        <f>AC209*D209</f>
        <v>0</v>
      </c>
      <c r="N209" s="66">
        <f>AD209*D209</f>
        <v>0</v>
      </c>
      <c r="O209" s="66">
        <f>AE209*D209</f>
        <v>0</v>
      </c>
      <c r="P209" s="66">
        <f>AF209*D209</f>
        <v>0</v>
      </c>
      <c r="Q209" s="66">
        <f>AG209*D209</f>
        <v>0</v>
      </c>
      <c r="R209" s="56">
        <f>AH210*D209</f>
        <v>0</v>
      </c>
      <c r="S209" s="56">
        <f>AI209*D209</f>
        <v>0</v>
      </c>
      <c r="T209" s="56">
        <f>AJ209*D209</f>
        <v>0</v>
      </c>
      <c r="U209" s="13">
        <f>AK209*D209</f>
        <v>0</v>
      </c>
      <c r="V209" s="13">
        <f>AL209*D209</f>
        <v>0</v>
      </c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9" ht="18.75" x14ac:dyDescent="0.3">
      <c r="A210" s="96"/>
      <c r="B210" s="84" t="s">
        <v>84</v>
      </c>
      <c r="C210" s="75" t="s">
        <v>15</v>
      </c>
      <c r="D210" s="66">
        <v>1.4999999999999999E-2</v>
      </c>
      <c r="E210" s="67">
        <v>45.83</v>
      </c>
      <c r="F210" s="72">
        <f>D210*E210</f>
        <v>0.68744999999999989</v>
      </c>
      <c r="G210" s="66">
        <f>W210*D210</f>
        <v>0</v>
      </c>
      <c r="H210" s="66">
        <f>X210*D210</f>
        <v>0</v>
      </c>
      <c r="I210" s="66">
        <f>Y210*D210</f>
        <v>19.38</v>
      </c>
      <c r="J210" s="66">
        <f>Z210*D210</f>
        <v>0.15</v>
      </c>
      <c r="K210" s="66">
        <f>AA210*D210</f>
        <v>0.44999999999999996</v>
      </c>
      <c r="L210" s="66">
        <f>AB210*D210</f>
        <v>0.3</v>
      </c>
      <c r="M210" s="66">
        <f>AC210*D210</f>
        <v>0</v>
      </c>
      <c r="N210" s="66">
        <f>AD210*D210</f>
        <v>0</v>
      </c>
      <c r="O210" s="66">
        <f>AE210*D210</f>
        <v>4.4999999999999998E-2</v>
      </c>
      <c r="P210" s="66">
        <f>AF210*D210</f>
        <v>0</v>
      </c>
      <c r="Q210" s="66">
        <f>AG210*D210</f>
        <v>0</v>
      </c>
      <c r="R210" s="56">
        <f>AH210*D210</f>
        <v>0</v>
      </c>
      <c r="S210" s="56">
        <f>AI210*D210</f>
        <v>0</v>
      </c>
      <c r="T210" s="56">
        <f>AJ210*D210</f>
        <v>0</v>
      </c>
      <c r="U210" s="13">
        <f>AK210*D210</f>
        <v>0</v>
      </c>
      <c r="V210" s="13">
        <f>AL210*D210</f>
        <v>91.99499999999999</v>
      </c>
      <c r="W210" s="10">
        <v>0</v>
      </c>
      <c r="X210" s="10">
        <v>0</v>
      </c>
      <c r="Y210" s="10">
        <v>1292</v>
      </c>
      <c r="Z210" s="10">
        <v>10</v>
      </c>
      <c r="AA210" s="10">
        <v>30</v>
      </c>
      <c r="AB210" s="10">
        <v>20</v>
      </c>
      <c r="AC210" s="10">
        <v>0</v>
      </c>
      <c r="AD210" s="10">
        <v>0</v>
      </c>
      <c r="AE210" s="10">
        <v>3</v>
      </c>
      <c r="AF210" s="10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6133</v>
      </c>
    </row>
    <row r="211" spans="1:39" ht="18.75" x14ac:dyDescent="0.3">
      <c r="A211" s="79"/>
      <c r="B211" s="80"/>
      <c r="C211" s="75" t="s">
        <v>30</v>
      </c>
      <c r="D211" s="66">
        <v>0</v>
      </c>
      <c r="E211" s="67">
        <v>0</v>
      </c>
      <c r="F211" s="81">
        <v>1.06</v>
      </c>
      <c r="G211" s="82">
        <f t="shared" ref="G211:V211" si="150">SUM(G209:G210)</f>
        <v>0</v>
      </c>
      <c r="H211" s="82">
        <f t="shared" si="150"/>
        <v>0</v>
      </c>
      <c r="I211" s="82">
        <f t="shared" si="150"/>
        <v>19.38</v>
      </c>
      <c r="J211" s="82">
        <f t="shared" si="150"/>
        <v>0.15</v>
      </c>
      <c r="K211" s="82">
        <f t="shared" si="150"/>
        <v>0.48</v>
      </c>
      <c r="L211" s="82">
        <f t="shared" si="150"/>
        <v>0.3</v>
      </c>
      <c r="M211" s="82">
        <f t="shared" si="150"/>
        <v>0</v>
      </c>
      <c r="N211" s="82">
        <f t="shared" si="150"/>
        <v>0</v>
      </c>
      <c r="O211" s="82">
        <f t="shared" si="150"/>
        <v>4.4999999999999998E-2</v>
      </c>
      <c r="P211" s="82">
        <f t="shared" si="150"/>
        <v>0</v>
      </c>
      <c r="Q211" s="82">
        <f t="shared" si="150"/>
        <v>0</v>
      </c>
      <c r="R211" s="64">
        <f t="shared" si="150"/>
        <v>0</v>
      </c>
      <c r="S211" s="64">
        <f t="shared" si="150"/>
        <v>0</v>
      </c>
      <c r="T211" s="64">
        <f t="shared" si="150"/>
        <v>0</v>
      </c>
      <c r="U211" s="11">
        <f t="shared" si="150"/>
        <v>0</v>
      </c>
      <c r="V211" s="11">
        <f t="shared" si="150"/>
        <v>91.99499999999999</v>
      </c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9" ht="18.75" x14ac:dyDescent="0.3">
      <c r="A212" s="96"/>
      <c r="B212" s="131" t="s">
        <v>79</v>
      </c>
      <c r="C212" s="75" t="s">
        <v>80</v>
      </c>
      <c r="D212" s="66">
        <v>0.03</v>
      </c>
      <c r="E212" s="67">
        <v>301.81</v>
      </c>
      <c r="F212" s="72">
        <f>D212*E212</f>
        <v>9.0542999999999996</v>
      </c>
      <c r="G212" s="66">
        <f>W212*D212</f>
        <v>3.6599999999999997</v>
      </c>
      <c r="H212" s="66">
        <f>X212*D212</f>
        <v>8.4</v>
      </c>
      <c r="I212" s="66">
        <f>Y212*D212</f>
        <v>0</v>
      </c>
      <c r="J212" s="66">
        <f>Z212*D212</f>
        <v>270</v>
      </c>
      <c r="K212" s="66">
        <f>AA213*D212</f>
        <v>39.299999999999997</v>
      </c>
      <c r="L212" s="66">
        <f>AB212*D212</f>
        <v>5.7</v>
      </c>
      <c r="M212" s="66">
        <f>AC212*D212</f>
        <v>5.0999999999999996</v>
      </c>
      <c r="N212" s="66">
        <f>AD212*D212</f>
        <v>43.8</v>
      </c>
      <c r="O212" s="66">
        <f>AE212*D212</f>
        <v>0.51</v>
      </c>
      <c r="P212" s="66">
        <f>AF212*D212</f>
        <v>0</v>
      </c>
      <c r="Q212" s="66">
        <f>AG212*D212</f>
        <v>0</v>
      </c>
      <c r="R212" s="56">
        <f>AH213*D212</f>
        <v>4.8000000000000001E-2</v>
      </c>
      <c r="S212" s="56">
        <f>AI212*D212</f>
        <v>5.3999999999999999E-2</v>
      </c>
      <c r="T212" s="56">
        <f>AJ212*D212</f>
        <v>0.74099999999999999</v>
      </c>
      <c r="U212" s="13">
        <f>AK212*D212</f>
        <v>0</v>
      </c>
      <c r="V212" s="13">
        <f>AL212*D212</f>
        <v>90.3</v>
      </c>
      <c r="W212" s="10">
        <v>122</v>
      </c>
      <c r="X212" s="10">
        <v>280</v>
      </c>
      <c r="Y212" s="10">
        <v>0</v>
      </c>
      <c r="Z212" s="10">
        <v>9000</v>
      </c>
      <c r="AA212" s="10">
        <v>2110</v>
      </c>
      <c r="AB212" s="10">
        <v>190</v>
      </c>
      <c r="AC212" s="10">
        <v>170</v>
      </c>
      <c r="AD212" s="10">
        <v>1460</v>
      </c>
      <c r="AE212" s="10">
        <v>17</v>
      </c>
      <c r="AF212" s="10">
        <v>0</v>
      </c>
      <c r="AG212" s="10">
        <v>0</v>
      </c>
      <c r="AH212" s="10">
        <v>2.5</v>
      </c>
      <c r="AI212" s="10">
        <v>1.8</v>
      </c>
      <c r="AJ212" s="10">
        <v>24.7</v>
      </c>
      <c r="AK212" s="10">
        <v>0</v>
      </c>
      <c r="AL212" s="10">
        <v>3010</v>
      </c>
    </row>
    <row r="213" spans="1:39" ht="18.75" x14ac:dyDescent="0.3">
      <c r="A213" s="64"/>
      <c r="B213" s="84" t="s">
        <v>39</v>
      </c>
      <c r="C213" s="56" t="s">
        <v>17</v>
      </c>
      <c r="D213" s="66">
        <v>0.04</v>
      </c>
      <c r="E213" s="67">
        <v>71.94</v>
      </c>
      <c r="F213" s="81">
        <f>D213*E213</f>
        <v>2.8776000000000002</v>
      </c>
      <c r="G213" s="66">
        <f>W213*D213</f>
        <v>3.08</v>
      </c>
      <c r="H213" s="66">
        <f>X213*D213</f>
        <v>1.2</v>
      </c>
      <c r="I213" s="66">
        <f>Y213*D213</f>
        <v>19.920000000000002</v>
      </c>
      <c r="J213" s="66">
        <f>Z213*D213</f>
        <v>171.6</v>
      </c>
      <c r="K213" s="66"/>
      <c r="L213" s="66">
        <f>AB213*D213</f>
        <v>8.8000000000000007</v>
      </c>
      <c r="M213" s="66">
        <f>AC213*D213</f>
        <v>13.200000000000001</v>
      </c>
      <c r="N213" s="66">
        <f>AD213*D213</f>
        <v>34</v>
      </c>
      <c r="O213" s="66">
        <f>AE213*D213</f>
        <v>0.8</v>
      </c>
      <c r="P213" s="66">
        <f>AF213*D213</f>
        <v>0</v>
      </c>
      <c r="Q213" s="66">
        <f>AG213*D213</f>
        <v>0</v>
      </c>
      <c r="R213" s="56"/>
      <c r="S213" s="56">
        <f>AI213*D213</f>
        <v>0.02</v>
      </c>
      <c r="T213" s="56">
        <f>AJ213*D213</f>
        <v>0.628</v>
      </c>
      <c r="U213" s="13">
        <f>AK213*D213</f>
        <v>0</v>
      </c>
      <c r="V213" s="13">
        <f>AL213*D213</f>
        <v>104.8</v>
      </c>
      <c r="W213" s="10">
        <v>77</v>
      </c>
      <c r="X213" s="10">
        <v>30</v>
      </c>
      <c r="Y213" s="10">
        <v>498</v>
      </c>
      <c r="Z213" s="10">
        <v>4290</v>
      </c>
      <c r="AA213" s="10">
        <v>1310</v>
      </c>
      <c r="AB213" s="10">
        <v>220</v>
      </c>
      <c r="AC213" s="10">
        <v>330</v>
      </c>
      <c r="AD213" s="10">
        <v>850</v>
      </c>
      <c r="AE213" s="10">
        <v>20</v>
      </c>
      <c r="AF213" s="10">
        <v>0</v>
      </c>
      <c r="AG213" s="10">
        <v>0</v>
      </c>
      <c r="AH213" s="10">
        <v>1.6</v>
      </c>
      <c r="AI213" s="10">
        <v>0.5</v>
      </c>
      <c r="AJ213" s="10">
        <v>15.7</v>
      </c>
      <c r="AK213" s="10">
        <v>0</v>
      </c>
      <c r="AL213" s="10">
        <v>2620</v>
      </c>
    </row>
    <row r="214" spans="1:39" ht="20.25" customHeight="1" x14ac:dyDescent="0.3">
      <c r="A214" s="64"/>
      <c r="B214" s="94"/>
      <c r="C214" s="56" t="s">
        <v>30</v>
      </c>
      <c r="D214" s="66"/>
      <c r="E214" s="66"/>
      <c r="F214" s="95">
        <f>SUM(F212:F213)</f>
        <v>11.931899999999999</v>
      </c>
      <c r="G214" s="82">
        <f>SUM(G212:G213)</f>
        <v>6.74</v>
      </c>
      <c r="H214" s="82">
        <f>SUM(H212:H213)</f>
        <v>9.6</v>
      </c>
      <c r="I214" s="82">
        <f>SUM(I212:I213)</f>
        <v>19.920000000000002</v>
      </c>
      <c r="J214" s="82">
        <f>SUM(J212:J213)</f>
        <v>441.6</v>
      </c>
      <c r="K214" s="82"/>
      <c r="L214" s="82">
        <f t="shared" ref="L214:V214" si="151">SUM(L212:L213)</f>
        <v>14.5</v>
      </c>
      <c r="M214" s="82">
        <f t="shared" si="151"/>
        <v>18.3</v>
      </c>
      <c r="N214" s="82">
        <f t="shared" si="151"/>
        <v>77.8</v>
      </c>
      <c r="O214" s="82">
        <f t="shared" si="151"/>
        <v>1.31</v>
      </c>
      <c r="P214" s="82">
        <f t="shared" si="151"/>
        <v>0</v>
      </c>
      <c r="Q214" s="82">
        <f t="shared" si="151"/>
        <v>0</v>
      </c>
      <c r="R214" s="64"/>
      <c r="S214" s="64">
        <f t="shared" si="151"/>
        <v>7.3999999999999996E-2</v>
      </c>
      <c r="T214" s="64">
        <f t="shared" si="151"/>
        <v>1.369</v>
      </c>
      <c r="U214" s="11">
        <f t="shared" si="151"/>
        <v>0</v>
      </c>
      <c r="V214" s="11">
        <f t="shared" si="151"/>
        <v>195.1</v>
      </c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</row>
    <row r="215" spans="1:39" s="48" customFormat="1" ht="15.75" customHeight="1" x14ac:dyDescent="0.3">
      <c r="A215" s="83"/>
      <c r="B215" s="84" t="s">
        <v>65</v>
      </c>
      <c r="C215" s="56" t="s">
        <v>132</v>
      </c>
      <c r="D215" s="68">
        <v>0.04</v>
      </c>
      <c r="E215" s="67">
        <v>177.25</v>
      </c>
      <c r="F215" s="85">
        <v>7.09</v>
      </c>
      <c r="G215" s="82">
        <f>W215*D215</f>
        <v>5</v>
      </c>
      <c r="H215" s="82">
        <f>X215*D215</f>
        <v>4.6000000000000005</v>
      </c>
      <c r="I215" s="82">
        <f>Y215*D215</f>
        <v>0.28000000000000003</v>
      </c>
      <c r="J215" s="82">
        <f>Z215*D215</f>
        <v>53.6</v>
      </c>
      <c r="K215" s="82"/>
      <c r="L215" s="82">
        <f>AB215*D215</f>
        <v>22</v>
      </c>
      <c r="M215" s="82">
        <f>AC215*D215</f>
        <v>4.8</v>
      </c>
      <c r="N215" s="82">
        <f>AD215*D215</f>
        <v>76.8</v>
      </c>
      <c r="O215" s="82">
        <f>AE215*D215</f>
        <v>1</v>
      </c>
      <c r="P215" s="82">
        <f>AF215*D215</f>
        <v>0</v>
      </c>
      <c r="Q215" s="82">
        <f>AG215*D215</f>
        <v>0.1</v>
      </c>
      <c r="R215" s="56"/>
      <c r="S215" s="56">
        <f>AI215*D215</f>
        <v>0.17600000000000002</v>
      </c>
      <c r="T215" s="56">
        <f>AJ215*D215</f>
        <v>7.5999999999999998E-2</v>
      </c>
      <c r="U215" s="51">
        <f>AK215*D215</f>
        <v>0</v>
      </c>
      <c r="V215" s="51">
        <f>AL215*D215</f>
        <v>62.800000000000004</v>
      </c>
      <c r="W215" s="49">
        <v>125</v>
      </c>
      <c r="X215" s="49">
        <v>115</v>
      </c>
      <c r="Y215" s="49">
        <v>7</v>
      </c>
      <c r="Z215" s="49">
        <v>1340</v>
      </c>
      <c r="AA215" s="49">
        <v>1400</v>
      </c>
      <c r="AB215" s="49">
        <v>550</v>
      </c>
      <c r="AC215" s="49">
        <v>120</v>
      </c>
      <c r="AD215" s="49">
        <v>1920</v>
      </c>
      <c r="AE215" s="49">
        <v>25</v>
      </c>
      <c r="AF215" s="49">
        <v>0</v>
      </c>
      <c r="AG215" s="49">
        <v>2.5</v>
      </c>
      <c r="AH215" s="49">
        <v>0.7</v>
      </c>
      <c r="AI215" s="49">
        <v>4.4000000000000004</v>
      </c>
      <c r="AJ215" s="49">
        <v>1.9</v>
      </c>
      <c r="AK215" s="49">
        <v>0</v>
      </c>
      <c r="AL215" s="49">
        <v>1570</v>
      </c>
    </row>
    <row r="216" spans="1:39" s="26" customFormat="1" ht="18.75" x14ac:dyDescent="0.3">
      <c r="A216" s="98"/>
      <c r="B216" s="201" t="s">
        <v>109</v>
      </c>
      <c r="C216" s="202"/>
      <c r="D216" s="99"/>
      <c r="E216" s="99"/>
      <c r="F216" s="100">
        <v>20.079999999999998</v>
      </c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98"/>
      <c r="S216" s="98"/>
      <c r="T216" s="98"/>
      <c r="U216" s="28"/>
      <c r="V216" s="28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/>
    </row>
    <row r="217" spans="1:39" ht="18.75" x14ac:dyDescent="0.3">
      <c r="A217" s="64"/>
      <c r="B217" s="219" t="s">
        <v>20</v>
      </c>
      <c r="C217" s="220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56"/>
      <c r="S217" s="56"/>
      <c r="T217" s="56"/>
      <c r="U217" s="13"/>
      <c r="V217" s="13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26"/>
    </row>
    <row r="218" spans="1:39" s="48" customFormat="1" ht="37.5" x14ac:dyDescent="0.3">
      <c r="A218" s="96"/>
      <c r="B218" s="192" t="s">
        <v>163</v>
      </c>
      <c r="C218" s="71" t="s">
        <v>89</v>
      </c>
      <c r="D218" s="68">
        <v>0.01</v>
      </c>
      <c r="E218" s="67">
        <v>265.35000000000002</v>
      </c>
      <c r="F218" s="72">
        <f t="shared" ref="F218:F224" si="152">D218*E218</f>
        <v>2.6535000000000002</v>
      </c>
      <c r="G218" s="68">
        <f>W218*D218</f>
        <v>1.86</v>
      </c>
      <c r="H218" s="68">
        <f>X218*D218</f>
        <v>1.6</v>
      </c>
      <c r="I218" s="68">
        <f>Y218*D218</f>
        <v>0</v>
      </c>
      <c r="J218" s="68">
        <f>Z218*D218</f>
        <v>6.5</v>
      </c>
      <c r="K218" s="68">
        <f>AA219*D218</f>
        <v>0</v>
      </c>
      <c r="L218" s="68">
        <f>AB218*D218</f>
        <v>0.9</v>
      </c>
      <c r="M218" s="68">
        <f>AC218*D218</f>
        <v>2.2000000000000002</v>
      </c>
      <c r="N218" s="68">
        <f>AD218*D218</f>
        <v>18.8</v>
      </c>
      <c r="O218" s="68">
        <f>AE218*D218</f>
        <v>0.27</v>
      </c>
      <c r="P218" s="68">
        <f>AF218*D218</f>
        <v>0</v>
      </c>
      <c r="Q218" s="68">
        <f>AG218*D218</f>
        <v>0</v>
      </c>
      <c r="R218" s="56">
        <f>AH219*D218</f>
        <v>0</v>
      </c>
      <c r="S218" s="56">
        <f>AI218*D218</f>
        <v>1.4999999999999999E-2</v>
      </c>
      <c r="T218" s="56">
        <f>AJ218*D218</f>
        <v>0.47000000000000003</v>
      </c>
      <c r="U218" s="51">
        <f>AK218*D218</f>
        <v>0</v>
      </c>
      <c r="V218" s="51">
        <f>AL218*D218</f>
        <v>21.8</v>
      </c>
      <c r="W218" s="49">
        <v>186</v>
      </c>
      <c r="X218" s="49">
        <v>160</v>
      </c>
      <c r="Y218" s="49">
        <v>0</v>
      </c>
      <c r="Z218" s="49">
        <v>650</v>
      </c>
      <c r="AA218" s="49">
        <v>3250</v>
      </c>
      <c r="AB218" s="49">
        <v>90</v>
      </c>
      <c r="AC218" s="49">
        <v>220</v>
      </c>
      <c r="AD218" s="49">
        <v>1880</v>
      </c>
      <c r="AE218" s="49">
        <v>27</v>
      </c>
      <c r="AF218" s="49">
        <v>0</v>
      </c>
      <c r="AG218" s="49">
        <v>0</v>
      </c>
      <c r="AH218" s="49">
        <v>0.6</v>
      </c>
      <c r="AI218" s="49">
        <v>1.5</v>
      </c>
      <c r="AJ218" s="49">
        <v>47</v>
      </c>
      <c r="AK218" s="49">
        <v>0</v>
      </c>
      <c r="AL218" s="49">
        <v>2180</v>
      </c>
    </row>
    <row r="219" spans="1:39" s="48" customFormat="1" ht="56.25" x14ac:dyDescent="0.3">
      <c r="A219" s="96"/>
      <c r="B219" s="105">
        <v>250</v>
      </c>
      <c r="C219" s="71" t="s">
        <v>23</v>
      </c>
      <c r="D219" s="68">
        <v>5.0000000000000001E-3</v>
      </c>
      <c r="E219" s="67">
        <v>91.9</v>
      </c>
      <c r="F219" s="72">
        <f t="shared" si="152"/>
        <v>0.45950000000000002</v>
      </c>
      <c r="G219" s="68">
        <f>W219*D219</f>
        <v>0</v>
      </c>
      <c r="H219" s="68">
        <f>X219*D219</f>
        <v>4.9950000000000001</v>
      </c>
      <c r="I219" s="68">
        <f>Y219*D219</f>
        <v>0</v>
      </c>
      <c r="J219" s="68">
        <f>Z219*D219</f>
        <v>0</v>
      </c>
      <c r="K219" s="68">
        <f>AA220*D219</f>
        <v>0</v>
      </c>
      <c r="L219" s="68">
        <f>AB219*D219</f>
        <v>0</v>
      </c>
      <c r="M219" s="68">
        <f>AC219*D219</f>
        <v>0</v>
      </c>
      <c r="N219" s="68">
        <f>AD219*D219</f>
        <v>0</v>
      </c>
      <c r="O219" s="68">
        <f>AE219*D219</f>
        <v>0</v>
      </c>
      <c r="P219" s="68">
        <f>AF219*D219</f>
        <v>0</v>
      </c>
      <c r="Q219" s="68">
        <f>AG219*D219</f>
        <v>0</v>
      </c>
      <c r="R219" s="56">
        <f>AH220*D219</f>
        <v>0</v>
      </c>
      <c r="S219" s="56">
        <f>AI219*D219</f>
        <v>0</v>
      </c>
      <c r="T219" s="56">
        <f>AJ219*D219</f>
        <v>0</v>
      </c>
      <c r="U219" s="51">
        <f>AK219*D219</f>
        <v>0</v>
      </c>
      <c r="V219" s="51">
        <f>AL219*D219</f>
        <v>44.95</v>
      </c>
      <c r="W219" s="49">
        <v>0</v>
      </c>
      <c r="X219" s="49">
        <v>999</v>
      </c>
      <c r="Y219" s="49">
        <v>0</v>
      </c>
      <c r="Z219" s="49">
        <v>0</v>
      </c>
      <c r="AA219" s="49">
        <v>0</v>
      </c>
      <c r="AB219" s="49">
        <v>0</v>
      </c>
      <c r="AC219" s="49">
        <v>0</v>
      </c>
      <c r="AD219" s="49">
        <v>0</v>
      </c>
      <c r="AE219" s="49">
        <v>0</v>
      </c>
      <c r="AF219" s="49">
        <v>0</v>
      </c>
      <c r="AG219" s="49">
        <v>0</v>
      </c>
      <c r="AH219" s="49">
        <v>0</v>
      </c>
      <c r="AI219" s="49">
        <v>0</v>
      </c>
      <c r="AJ219" s="49">
        <v>0</v>
      </c>
      <c r="AK219" s="49">
        <v>0</v>
      </c>
      <c r="AL219" s="49">
        <v>8990</v>
      </c>
    </row>
    <row r="220" spans="1:39" s="48" customFormat="1" ht="18.75" x14ac:dyDescent="0.3">
      <c r="A220" s="83"/>
      <c r="B220" s="105"/>
      <c r="C220" s="75" t="s">
        <v>68</v>
      </c>
      <c r="D220" s="68">
        <v>0.01</v>
      </c>
      <c r="E220" s="67">
        <v>47.12</v>
      </c>
      <c r="F220" s="72">
        <f t="shared" si="152"/>
        <v>0.47120000000000001</v>
      </c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56"/>
      <c r="S220" s="56"/>
      <c r="T220" s="56"/>
      <c r="U220" s="51"/>
      <c r="V220" s="51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</row>
    <row r="221" spans="1:39" s="48" customFormat="1" ht="18.75" x14ac:dyDescent="0.3">
      <c r="A221" s="83"/>
      <c r="B221" s="105"/>
      <c r="C221" s="75" t="s">
        <v>25</v>
      </c>
      <c r="D221" s="68">
        <v>1.2E-2</v>
      </c>
      <c r="E221" s="67">
        <v>17</v>
      </c>
      <c r="F221" s="72">
        <f t="shared" si="152"/>
        <v>0.20400000000000001</v>
      </c>
      <c r="G221" s="68">
        <f>W221*D221</f>
        <v>0.16800000000000001</v>
      </c>
      <c r="H221" s="68">
        <f>X221*D221</f>
        <v>0</v>
      </c>
      <c r="I221" s="68">
        <f>Y221*D221</f>
        <v>1.0920000000000001</v>
      </c>
      <c r="J221" s="68">
        <f>Z221*D221</f>
        <v>2.16</v>
      </c>
      <c r="K221" s="68">
        <f>AA222*D221</f>
        <v>24</v>
      </c>
      <c r="L221" s="68">
        <f>AB221*D221</f>
        <v>3.72</v>
      </c>
      <c r="M221" s="68">
        <f>AC221*D221</f>
        <v>1.68</v>
      </c>
      <c r="N221" s="68">
        <f>AD221*D221</f>
        <v>6.96</v>
      </c>
      <c r="O221" s="68">
        <f>AE221*D221</f>
        <v>9.6000000000000002E-2</v>
      </c>
      <c r="P221" s="68">
        <f>AF221*D221</f>
        <v>0</v>
      </c>
      <c r="Q221" s="68">
        <f>AG221*D221</f>
        <v>0</v>
      </c>
      <c r="R221" s="56">
        <f>AH222*D221</f>
        <v>7.1999999999999998E-3</v>
      </c>
      <c r="S221" s="56">
        <f>AI221*D221</f>
        <v>2.4000000000000002E-3</v>
      </c>
      <c r="T221" s="56">
        <f>AJ221*D221</f>
        <v>2.4E-2</v>
      </c>
      <c r="U221" s="51">
        <f>AK221*D221</f>
        <v>1.2</v>
      </c>
      <c r="V221" s="51">
        <f>AL221*D221</f>
        <v>4.92</v>
      </c>
      <c r="W221" s="49">
        <v>14</v>
      </c>
      <c r="X221" s="49">
        <v>0</v>
      </c>
      <c r="Y221" s="49">
        <v>91</v>
      </c>
      <c r="Z221" s="49">
        <v>180</v>
      </c>
      <c r="AA221" s="49">
        <v>1750</v>
      </c>
      <c r="AB221" s="49">
        <v>310</v>
      </c>
      <c r="AC221" s="49">
        <v>140</v>
      </c>
      <c r="AD221" s="49">
        <v>580</v>
      </c>
      <c r="AE221" s="49">
        <v>8</v>
      </c>
      <c r="AF221" s="49">
        <v>0</v>
      </c>
      <c r="AG221" s="49">
        <v>0</v>
      </c>
      <c r="AH221" s="49">
        <v>0.5</v>
      </c>
      <c r="AI221" s="49">
        <v>0.2</v>
      </c>
      <c r="AJ221" s="49">
        <v>2</v>
      </c>
      <c r="AK221" s="49">
        <v>100</v>
      </c>
      <c r="AL221" s="49">
        <v>410</v>
      </c>
    </row>
    <row r="222" spans="1:39" s="48" customFormat="1" ht="18.75" x14ac:dyDescent="0.3">
      <c r="A222" s="83"/>
      <c r="B222" s="105"/>
      <c r="C222" s="75" t="s">
        <v>26</v>
      </c>
      <c r="D222" s="68">
        <v>1.2E-2</v>
      </c>
      <c r="E222" s="67">
        <v>24</v>
      </c>
      <c r="F222" s="72">
        <f t="shared" si="152"/>
        <v>0.28800000000000003</v>
      </c>
      <c r="G222" s="68">
        <f>W222*D222</f>
        <v>0.156</v>
      </c>
      <c r="H222" s="68">
        <f>X222*D222</f>
        <v>1.2E-2</v>
      </c>
      <c r="I222" s="68">
        <f>Y222*D222</f>
        <v>0.86399999999999999</v>
      </c>
      <c r="J222" s="68">
        <f>Z222*D222</f>
        <v>2.52</v>
      </c>
      <c r="K222" s="68">
        <f>AA223*D222</f>
        <v>0</v>
      </c>
      <c r="L222" s="68">
        <f>AB222*D222</f>
        <v>6.12</v>
      </c>
      <c r="M222" s="68">
        <f>AC222*D222</f>
        <v>4.5600000000000005</v>
      </c>
      <c r="N222" s="68">
        <f>AD222*D222</f>
        <v>6.6000000000000005</v>
      </c>
      <c r="O222" s="68">
        <f>AE222*D222</f>
        <v>8.4000000000000005E-2</v>
      </c>
      <c r="P222" s="68">
        <f>AF222*D222</f>
        <v>1.08</v>
      </c>
      <c r="Q222" s="68">
        <f>AG222*D222</f>
        <v>0</v>
      </c>
      <c r="R222" s="56">
        <f>AH223*D222</f>
        <v>0</v>
      </c>
      <c r="S222" s="56">
        <f>AI222*D222</f>
        <v>8.3999999999999995E-3</v>
      </c>
      <c r="T222" s="56">
        <f>AJ222*D222</f>
        <v>0.12</v>
      </c>
      <c r="U222" s="51">
        <f>AK222*D222</f>
        <v>0.6</v>
      </c>
      <c r="V222" s="51">
        <f>AL222*D222</f>
        <v>3.6</v>
      </c>
      <c r="W222" s="49">
        <v>13</v>
      </c>
      <c r="X222" s="49">
        <v>1</v>
      </c>
      <c r="Y222" s="49">
        <v>72</v>
      </c>
      <c r="Z222" s="49">
        <v>210</v>
      </c>
      <c r="AA222" s="49">
        <v>2000</v>
      </c>
      <c r="AB222" s="49">
        <v>510</v>
      </c>
      <c r="AC222" s="49">
        <v>380</v>
      </c>
      <c r="AD222" s="49">
        <v>550</v>
      </c>
      <c r="AE222" s="49">
        <v>7</v>
      </c>
      <c r="AF222" s="49">
        <v>90</v>
      </c>
      <c r="AG222" s="49">
        <v>0</v>
      </c>
      <c r="AH222" s="49">
        <v>0.6</v>
      </c>
      <c r="AI222" s="49">
        <v>0.7</v>
      </c>
      <c r="AJ222" s="49">
        <v>10</v>
      </c>
      <c r="AK222" s="49">
        <v>50</v>
      </c>
      <c r="AL222" s="49">
        <v>300</v>
      </c>
    </row>
    <row r="223" spans="1:39" s="48" customFormat="1" ht="18.75" x14ac:dyDescent="0.3">
      <c r="A223" s="124"/>
      <c r="B223" s="105"/>
      <c r="C223" s="75" t="s">
        <v>27</v>
      </c>
      <c r="D223" s="68">
        <v>1E-3</v>
      </c>
      <c r="E223" s="67">
        <v>12.68</v>
      </c>
      <c r="F223" s="72">
        <f t="shared" si="152"/>
        <v>1.268E-2</v>
      </c>
      <c r="G223" s="68">
        <f>W223*D223</f>
        <v>0</v>
      </c>
      <c r="H223" s="68">
        <f>X223*D223</f>
        <v>0</v>
      </c>
      <c r="I223" s="68">
        <f>Y223*D223</f>
        <v>0</v>
      </c>
      <c r="J223" s="68">
        <f>Z223*D223</f>
        <v>0</v>
      </c>
      <c r="K223" s="68">
        <f>AA224*D223</f>
        <v>5.68</v>
      </c>
      <c r="L223" s="68">
        <f>AB223*D223</f>
        <v>0</v>
      </c>
      <c r="M223" s="68">
        <f>AC223*D223</f>
        <v>0</v>
      </c>
      <c r="N223" s="68">
        <f>AD223*D223</f>
        <v>0</v>
      </c>
      <c r="O223" s="68">
        <f>AE223*D223</f>
        <v>0</v>
      </c>
      <c r="P223" s="68">
        <f>AF223*D223</f>
        <v>0</v>
      </c>
      <c r="Q223" s="68">
        <f>AG223*D223</f>
        <v>0</v>
      </c>
      <c r="R223" s="56">
        <f>AH224*D223</f>
        <v>1.1999999999999999E-3</v>
      </c>
      <c r="S223" s="56">
        <f>AI223*D223</f>
        <v>0</v>
      </c>
      <c r="T223" s="56">
        <f>AJ223*D223</f>
        <v>0</v>
      </c>
      <c r="U223" s="51">
        <f>AK223*D223</f>
        <v>0</v>
      </c>
      <c r="V223" s="51">
        <f>AL223*D223</f>
        <v>0</v>
      </c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</row>
    <row r="224" spans="1:39" s="48" customFormat="1" ht="18.75" x14ac:dyDescent="0.3">
      <c r="A224" s="135"/>
      <c r="B224" s="105"/>
      <c r="C224" s="75" t="s">
        <v>28</v>
      </c>
      <c r="D224" s="68">
        <v>6.6000000000000003E-2</v>
      </c>
      <c r="E224" s="67">
        <v>18</v>
      </c>
      <c r="F224" s="72">
        <f t="shared" si="152"/>
        <v>1.1880000000000002</v>
      </c>
      <c r="G224" s="68">
        <f>W224*D224</f>
        <v>1.32</v>
      </c>
      <c r="H224" s="68">
        <f>X224*D224</f>
        <v>0.26400000000000001</v>
      </c>
      <c r="I224" s="68">
        <f>Y224*D224</f>
        <v>10.758000000000001</v>
      </c>
      <c r="J224" s="68">
        <f>Z224*D224</f>
        <v>18.48</v>
      </c>
      <c r="K224" s="68">
        <f>AA225*D224</f>
        <v>0</v>
      </c>
      <c r="L224" s="68">
        <f>AB224*D224</f>
        <v>6.6000000000000005</v>
      </c>
      <c r="M224" s="68">
        <f>AC224*D224</f>
        <v>15.180000000000001</v>
      </c>
      <c r="N224" s="68">
        <f>AD224*D224</f>
        <v>38.28</v>
      </c>
      <c r="O224" s="68">
        <f>AE224*D224</f>
        <v>0.59400000000000008</v>
      </c>
      <c r="P224" s="68">
        <f>AF224*D224</f>
        <v>1.3200000000000002E-2</v>
      </c>
      <c r="Q224" s="68">
        <f>AG224*D224</f>
        <v>0</v>
      </c>
      <c r="R224" s="56">
        <f>AH225*D224</f>
        <v>0</v>
      </c>
      <c r="S224" s="56">
        <f>AI224*D224</f>
        <v>4.6199999999999998E-2</v>
      </c>
      <c r="T224" s="56">
        <f>AJ224*D224</f>
        <v>0.8580000000000001</v>
      </c>
      <c r="U224" s="51">
        <f>AK224*D224</f>
        <v>13.200000000000001</v>
      </c>
      <c r="V224" s="51">
        <f>AL224*D224</f>
        <v>52.800000000000004</v>
      </c>
      <c r="W224" s="49">
        <v>20</v>
      </c>
      <c r="X224" s="49">
        <v>4</v>
      </c>
      <c r="Y224" s="49">
        <v>163</v>
      </c>
      <c r="Z224" s="49">
        <v>280</v>
      </c>
      <c r="AA224" s="49">
        <v>5680</v>
      </c>
      <c r="AB224" s="49">
        <v>100</v>
      </c>
      <c r="AC224" s="49">
        <v>230</v>
      </c>
      <c r="AD224" s="49">
        <v>580</v>
      </c>
      <c r="AE224" s="49">
        <v>9</v>
      </c>
      <c r="AF224" s="49">
        <v>0.2</v>
      </c>
      <c r="AG224" s="49">
        <v>0</v>
      </c>
      <c r="AH224" s="49">
        <v>1.2</v>
      </c>
      <c r="AI224" s="49">
        <v>0.7</v>
      </c>
      <c r="AJ224" s="49">
        <v>13</v>
      </c>
      <c r="AK224" s="49">
        <v>200</v>
      </c>
      <c r="AL224" s="49">
        <v>800</v>
      </c>
    </row>
    <row r="225" spans="1:38" s="48" customFormat="1" ht="18.75" x14ac:dyDescent="0.3">
      <c r="A225" s="137"/>
      <c r="B225" s="84"/>
      <c r="C225" s="75"/>
      <c r="D225" s="68"/>
      <c r="E225" s="67"/>
      <c r="F225" s="72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56"/>
      <c r="S225" s="56"/>
      <c r="T225" s="56"/>
      <c r="U225" s="51"/>
      <c r="V225" s="51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</row>
    <row r="226" spans="1:38" s="48" customFormat="1" ht="18.75" x14ac:dyDescent="0.3">
      <c r="A226" s="137"/>
      <c r="B226" s="84"/>
      <c r="C226" s="75" t="s">
        <v>16</v>
      </c>
      <c r="D226" s="68">
        <v>0</v>
      </c>
      <c r="E226" s="67">
        <v>0</v>
      </c>
      <c r="F226" s="81">
        <f t="shared" ref="F226:V226" si="153">SUM(F218:F225)</f>
        <v>5.2768800000000002</v>
      </c>
      <c r="G226" s="82">
        <f t="shared" si="153"/>
        <v>3.5040000000000004</v>
      </c>
      <c r="H226" s="82">
        <f t="shared" si="153"/>
        <v>6.8710000000000004</v>
      </c>
      <c r="I226" s="82">
        <f t="shared" si="153"/>
        <v>12.714</v>
      </c>
      <c r="J226" s="82">
        <f t="shared" si="153"/>
        <v>29.66</v>
      </c>
      <c r="K226" s="82">
        <f t="shared" si="153"/>
        <v>29.68</v>
      </c>
      <c r="L226" s="82">
        <f t="shared" si="153"/>
        <v>17.34</v>
      </c>
      <c r="M226" s="82">
        <f t="shared" si="153"/>
        <v>23.620000000000005</v>
      </c>
      <c r="N226" s="82">
        <f t="shared" si="153"/>
        <v>70.64</v>
      </c>
      <c r="O226" s="82">
        <f t="shared" si="153"/>
        <v>1.044</v>
      </c>
      <c r="P226" s="82">
        <f t="shared" si="153"/>
        <v>1.0932000000000002</v>
      </c>
      <c r="Q226" s="82">
        <f t="shared" si="153"/>
        <v>0</v>
      </c>
      <c r="R226" s="64">
        <f t="shared" si="153"/>
        <v>8.3999999999999995E-3</v>
      </c>
      <c r="S226" s="64">
        <f t="shared" si="153"/>
        <v>7.1999999999999995E-2</v>
      </c>
      <c r="T226" s="64">
        <f t="shared" si="153"/>
        <v>1.4720000000000002</v>
      </c>
      <c r="U226" s="50">
        <f t="shared" si="153"/>
        <v>15</v>
      </c>
      <c r="V226" s="50">
        <f t="shared" si="153"/>
        <v>128.07</v>
      </c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</row>
    <row r="227" spans="1:38" s="48" customFormat="1" ht="18.75" x14ac:dyDescent="0.3">
      <c r="A227" s="137"/>
      <c r="B227" s="166" t="s">
        <v>74</v>
      </c>
      <c r="C227" s="75" t="s">
        <v>75</v>
      </c>
      <c r="D227" s="68">
        <v>4.2000000000000003E-2</v>
      </c>
      <c r="E227" s="67">
        <v>42.9</v>
      </c>
      <c r="F227" s="72">
        <f>D227*E227</f>
        <v>1.8018000000000001</v>
      </c>
      <c r="G227" s="68">
        <f>W227*D227</f>
        <v>5.2920000000000007</v>
      </c>
      <c r="H227" s="68">
        <f>X227*D227</f>
        <v>1.3860000000000001</v>
      </c>
      <c r="I227" s="68">
        <f>Y227*D227</f>
        <v>26.082000000000001</v>
      </c>
      <c r="J227" s="68">
        <f>Z227*D227</f>
        <v>1.26</v>
      </c>
      <c r="K227" s="68">
        <f>AA228*D227</f>
        <v>0</v>
      </c>
      <c r="L227" s="68">
        <f>AB227*D227</f>
        <v>8.4</v>
      </c>
      <c r="M227" s="68">
        <f>AC227*D227</f>
        <v>84</v>
      </c>
      <c r="N227" s="68">
        <f>AD227*D227</f>
        <v>125.16000000000001</v>
      </c>
      <c r="O227" s="68">
        <f>AE227*D227</f>
        <v>2.8140000000000001</v>
      </c>
      <c r="P227" s="68">
        <f>AF227*D227</f>
        <v>4.2000000000000006E-3</v>
      </c>
      <c r="Q227" s="68">
        <f>AG227*D227</f>
        <v>0</v>
      </c>
      <c r="R227" s="56">
        <f>AH228*D227</f>
        <v>0</v>
      </c>
      <c r="S227" s="56">
        <f>AI227*D227</f>
        <v>8.4000000000000005E-2</v>
      </c>
      <c r="T227" s="56">
        <f>AJ227*D227</f>
        <v>1.7598</v>
      </c>
      <c r="U227" s="51">
        <f>AK227*D227</f>
        <v>0</v>
      </c>
      <c r="V227" s="51">
        <f>AL227*D227</f>
        <v>140.70000000000002</v>
      </c>
      <c r="W227" s="49">
        <v>126</v>
      </c>
      <c r="X227" s="49">
        <v>33</v>
      </c>
      <c r="Y227" s="49">
        <v>621</v>
      </c>
      <c r="Z227" s="49">
        <v>30</v>
      </c>
      <c r="AA227" s="49">
        <v>3800</v>
      </c>
      <c r="AB227" s="49">
        <v>200</v>
      </c>
      <c r="AC227" s="49">
        <v>2000</v>
      </c>
      <c r="AD227" s="49">
        <v>2980</v>
      </c>
      <c r="AE227" s="49">
        <v>67</v>
      </c>
      <c r="AF227" s="49">
        <v>0.1</v>
      </c>
      <c r="AG227" s="49">
        <v>0</v>
      </c>
      <c r="AH227" s="49">
        <v>4.3</v>
      </c>
      <c r="AI227" s="49">
        <v>2</v>
      </c>
      <c r="AJ227" s="49">
        <v>41.9</v>
      </c>
      <c r="AK227" s="49">
        <v>0</v>
      </c>
      <c r="AL227" s="49">
        <v>3350</v>
      </c>
    </row>
    <row r="228" spans="1:38" s="48" customFormat="1" ht="18.75" x14ac:dyDescent="0.3">
      <c r="A228" s="137"/>
      <c r="B228" s="105" t="s">
        <v>98</v>
      </c>
      <c r="C228" s="75" t="s">
        <v>27</v>
      </c>
      <c r="D228" s="68">
        <v>1E-3</v>
      </c>
      <c r="E228" s="67">
        <v>23.68</v>
      </c>
      <c r="F228" s="72">
        <f>D228*E228</f>
        <v>2.368E-2</v>
      </c>
      <c r="G228" s="68">
        <f>W228*D228</f>
        <v>0</v>
      </c>
      <c r="H228" s="68">
        <f>X228*D228</f>
        <v>0</v>
      </c>
      <c r="I228" s="68">
        <f>Y228*D228</f>
        <v>0</v>
      </c>
      <c r="J228" s="68">
        <f>Z228*D228</f>
        <v>0</v>
      </c>
      <c r="K228" s="68">
        <f>AA229*D228</f>
        <v>0.15</v>
      </c>
      <c r="L228" s="68">
        <f>AB228*D228</f>
        <v>0</v>
      </c>
      <c r="M228" s="68">
        <f>AC228*D228</f>
        <v>0</v>
      </c>
      <c r="N228" s="68">
        <f>AD228*D228</f>
        <v>0</v>
      </c>
      <c r="O228" s="68">
        <f>AE228*D228</f>
        <v>0</v>
      </c>
      <c r="P228" s="68">
        <f>AF228*D228</f>
        <v>0</v>
      </c>
      <c r="Q228" s="68">
        <f>AG228*D228</f>
        <v>0</v>
      </c>
      <c r="R228" s="56">
        <f>AH229*D228</f>
        <v>0</v>
      </c>
      <c r="S228" s="56">
        <f>AI228*D228</f>
        <v>0</v>
      </c>
      <c r="T228" s="56">
        <f>AJ228*D228</f>
        <v>0</v>
      </c>
      <c r="U228" s="51">
        <f>AK228*D228</f>
        <v>0</v>
      </c>
      <c r="V228" s="51">
        <f>AL228*D228</f>
        <v>0</v>
      </c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</row>
    <row r="229" spans="1:38" s="48" customFormat="1" ht="37.5" x14ac:dyDescent="0.3">
      <c r="A229" s="137"/>
      <c r="B229" s="105"/>
      <c r="C229" s="71" t="s">
        <v>18</v>
      </c>
      <c r="D229" s="68">
        <v>5.0000000000000001E-3</v>
      </c>
      <c r="E229" s="67">
        <v>446.53</v>
      </c>
      <c r="F229" s="72">
        <f>D229*E229</f>
        <v>2.23265</v>
      </c>
      <c r="G229" s="68">
        <f>W229*D229</f>
        <v>2.5000000000000001E-2</v>
      </c>
      <c r="H229" s="68">
        <f>X229*D229</f>
        <v>4.125</v>
      </c>
      <c r="I229" s="68">
        <f>Y229*D229</f>
        <v>0.04</v>
      </c>
      <c r="J229" s="68">
        <f>Z229*D229</f>
        <v>0.35000000000000003</v>
      </c>
      <c r="K229" s="68">
        <f>AA229*D229</f>
        <v>0.75</v>
      </c>
      <c r="L229" s="68">
        <f>AB229*D229</f>
        <v>0.6</v>
      </c>
      <c r="M229" s="68">
        <f>AC229*D229</f>
        <v>0.02</v>
      </c>
      <c r="N229" s="68">
        <f>AD229*D229</f>
        <v>0.95000000000000007</v>
      </c>
      <c r="O229" s="68">
        <f>AE229*D229</f>
        <v>0.01</v>
      </c>
      <c r="P229" s="68">
        <f>AF229*D229</f>
        <v>1.9E-2</v>
      </c>
      <c r="Q229" s="68">
        <f>AG229*D229</f>
        <v>2.9500000000000002E-2</v>
      </c>
      <c r="R229" s="56">
        <f>AH229*D229</f>
        <v>0</v>
      </c>
      <c r="S229" s="56">
        <f>AI229*D229</f>
        <v>5.0000000000000001E-3</v>
      </c>
      <c r="T229" s="56">
        <f>AJ229*D229</f>
        <v>2.5000000000000001E-3</v>
      </c>
      <c r="U229" s="51">
        <f>AK229*D229</f>
        <v>0</v>
      </c>
      <c r="V229" s="51">
        <f>AL229*D229</f>
        <v>37.4</v>
      </c>
      <c r="W229" s="49">
        <v>5</v>
      </c>
      <c r="X229" s="49">
        <v>825</v>
      </c>
      <c r="Y229" s="49">
        <v>8</v>
      </c>
      <c r="Z229" s="49">
        <v>70</v>
      </c>
      <c r="AA229" s="49">
        <v>150</v>
      </c>
      <c r="AB229" s="49">
        <v>120</v>
      </c>
      <c r="AC229" s="49">
        <v>4</v>
      </c>
      <c r="AD229" s="49">
        <v>190</v>
      </c>
      <c r="AE229" s="49">
        <v>2</v>
      </c>
      <c r="AF229" s="49">
        <v>3.8</v>
      </c>
      <c r="AG229" s="49">
        <v>5.9</v>
      </c>
      <c r="AH229" s="49">
        <v>0</v>
      </c>
      <c r="AI229" s="49">
        <v>1</v>
      </c>
      <c r="AJ229" s="49">
        <v>0.5</v>
      </c>
      <c r="AK229" s="49">
        <v>0</v>
      </c>
      <c r="AL229" s="49">
        <v>7480</v>
      </c>
    </row>
    <row r="230" spans="1:38" s="48" customFormat="1" ht="25.5" customHeight="1" x14ac:dyDescent="0.3">
      <c r="A230" s="137"/>
      <c r="B230" s="84"/>
      <c r="C230" s="75" t="s">
        <v>30</v>
      </c>
      <c r="D230" s="68">
        <v>0</v>
      </c>
      <c r="E230" s="67">
        <v>0</v>
      </c>
      <c r="F230" s="81">
        <f>SUM(F227:F229)</f>
        <v>4.0581300000000002</v>
      </c>
      <c r="G230" s="82">
        <f t="shared" ref="G230:V230" si="154">SUM(G227:G229)</f>
        <v>5.3170000000000011</v>
      </c>
      <c r="H230" s="82">
        <f t="shared" si="154"/>
        <v>5.5110000000000001</v>
      </c>
      <c r="I230" s="82">
        <f t="shared" si="154"/>
        <v>26.122</v>
      </c>
      <c r="J230" s="82">
        <f t="shared" si="154"/>
        <v>1.61</v>
      </c>
      <c r="K230" s="82">
        <f t="shared" si="154"/>
        <v>0.9</v>
      </c>
      <c r="L230" s="82">
        <f t="shared" si="154"/>
        <v>9</v>
      </c>
      <c r="M230" s="82">
        <f t="shared" si="154"/>
        <v>84.02</v>
      </c>
      <c r="N230" s="82">
        <f t="shared" si="154"/>
        <v>126.11000000000001</v>
      </c>
      <c r="O230" s="82">
        <f t="shared" si="154"/>
        <v>2.8239999999999998</v>
      </c>
      <c r="P230" s="82">
        <f t="shared" si="154"/>
        <v>2.3199999999999998E-2</v>
      </c>
      <c r="Q230" s="82">
        <f t="shared" si="154"/>
        <v>2.9500000000000002E-2</v>
      </c>
      <c r="R230" s="64">
        <f t="shared" si="154"/>
        <v>0</v>
      </c>
      <c r="S230" s="64">
        <f t="shared" si="154"/>
        <v>8.900000000000001E-2</v>
      </c>
      <c r="T230" s="64">
        <f t="shared" si="154"/>
        <v>1.7623</v>
      </c>
      <c r="U230" s="50">
        <f t="shared" si="154"/>
        <v>0</v>
      </c>
      <c r="V230" s="50">
        <f t="shared" si="154"/>
        <v>178.10000000000002</v>
      </c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</row>
    <row r="231" spans="1:38" s="48" customFormat="1" ht="29.25" customHeight="1" x14ac:dyDescent="0.3">
      <c r="A231" s="137"/>
      <c r="B231" s="144" t="s">
        <v>76</v>
      </c>
      <c r="C231" s="75" t="s">
        <v>32</v>
      </c>
      <c r="D231" s="68">
        <v>2E-3</v>
      </c>
      <c r="E231" s="67">
        <v>26.25</v>
      </c>
      <c r="F231" s="72">
        <f>D231*E231</f>
        <v>5.2499999999999998E-2</v>
      </c>
      <c r="G231" s="68">
        <f>W231*D231</f>
        <v>0.20600000000000002</v>
      </c>
      <c r="H231" s="68">
        <f>X231*D231</f>
        <v>2.1999999999999999E-2</v>
      </c>
      <c r="I231" s="68">
        <f>Y231*D231</f>
        <v>1.3780000000000001</v>
      </c>
      <c r="J231" s="68">
        <f>Z231*D231</f>
        <v>0.06</v>
      </c>
      <c r="K231" s="68">
        <f t="shared" ref="K231:K235" si="155">AA232*D231</f>
        <v>3.5</v>
      </c>
      <c r="L231" s="68">
        <f>AB231*D231</f>
        <v>0.36</v>
      </c>
      <c r="M231" s="68">
        <f>AC231*D231</f>
        <v>0.32</v>
      </c>
      <c r="N231" s="68">
        <f>AD231*D231</f>
        <v>1.72</v>
      </c>
      <c r="O231" s="68">
        <f>AE231*D231</f>
        <v>2.4E-2</v>
      </c>
      <c r="P231" s="68">
        <f>AF231*D231</f>
        <v>0</v>
      </c>
      <c r="Q231" s="68">
        <f>AG231*D231</f>
        <v>0</v>
      </c>
      <c r="R231" s="56">
        <f t="shared" ref="R231:R235" si="156">AH232*D231</f>
        <v>1E-3</v>
      </c>
      <c r="S231" s="56">
        <f>AI231*D231</f>
        <v>8.0000000000000004E-4</v>
      </c>
      <c r="T231" s="56">
        <f>AJ231*D231</f>
        <v>2.4E-2</v>
      </c>
      <c r="U231" s="51">
        <f>AK231*D231</f>
        <v>0</v>
      </c>
      <c r="V231" s="51">
        <f>AL231*D231</f>
        <v>6.68</v>
      </c>
      <c r="W231" s="49">
        <v>103</v>
      </c>
      <c r="X231" s="49">
        <v>11</v>
      </c>
      <c r="Y231" s="49">
        <v>689</v>
      </c>
      <c r="Z231" s="49">
        <v>30</v>
      </c>
      <c r="AA231" s="49">
        <v>1220</v>
      </c>
      <c r="AB231" s="49">
        <v>180</v>
      </c>
      <c r="AC231" s="49">
        <v>160</v>
      </c>
      <c r="AD231" s="49">
        <v>860</v>
      </c>
      <c r="AE231" s="49">
        <v>12</v>
      </c>
      <c r="AF231" s="49">
        <v>0</v>
      </c>
      <c r="AG231" s="49">
        <v>0</v>
      </c>
      <c r="AH231" s="49">
        <v>1.7</v>
      </c>
      <c r="AI231" s="49">
        <v>0.4</v>
      </c>
      <c r="AJ231" s="49">
        <v>12</v>
      </c>
      <c r="AK231" s="49">
        <v>0</v>
      </c>
      <c r="AL231" s="49">
        <v>3340</v>
      </c>
    </row>
    <row r="232" spans="1:38" s="48" customFormat="1" ht="19.5" customHeight="1" x14ac:dyDescent="0.3">
      <c r="A232" s="145"/>
      <c r="B232" s="78"/>
      <c r="C232" s="75" t="s">
        <v>25</v>
      </c>
      <c r="D232" s="68">
        <v>1.4999999999999999E-2</v>
      </c>
      <c r="E232" s="67">
        <v>17</v>
      </c>
      <c r="F232" s="72">
        <f t="shared" ref="F232:F237" si="157">D232*E232</f>
        <v>0.255</v>
      </c>
      <c r="G232" s="68">
        <f t="shared" ref="G232:G236" si="158">W232*D232</f>
        <v>0.21</v>
      </c>
      <c r="H232" s="68">
        <f t="shared" ref="H232:H236" si="159">X232*D232</f>
        <v>0</v>
      </c>
      <c r="I232" s="68">
        <f t="shared" ref="I232:I236" si="160">Y232*D232</f>
        <v>1.365</v>
      </c>
      <c r="J232" s="68">
        <f t="shared" ref="J232:J236" si="161">Z232*D232</f>
        <v>2.6999999999999997</v>
      </c>
      <c r="K232" s="68">
        <f t="shared" si="155"/>
        <v>30</v>
      </c>
      <c r="L232" s="68">
        <f t="shared" ref="L232:L236" si="162">AB232*D232</f>
        <v>4.6499999999999995</v>
      </c>
      <c r="M232" s="68">
        <f t="shared" ref="M232:M236" si="163">AC232*D232</f>
        <v>2.1</v>
      </c>
      <c r="N232" s="68">
        <f t="shared" ref="N232:N236" si="164">AD232*D232</f>
        <v>8.6999999999999993</v>
      </c>
      <c r="O232" s="68">
        <f t="shared" ref="O232:O236" si="165">AE232*D232</f>
        <v>0.12</v>
      </c>
      <c r="P232" s="68">
        <f t="shared" ref="P232:P236" si="166">AF232*D232</f>
        <v>0</v>
      </c>
      <c r="Q232" s="68">
        <f t="shared" ref="Q232:Q236" si="167">AG232*D232</f>
        <v>0</v>
      </c>
      <c r="R232" s="56">
        <f t="shared" si="156"/>
        <v>8.9999999999999993E-3</v>
      </c>
      <c r="S232" s="56">
        <f t="shared" ref="S232:S236" si="168">AI232*D232</f>
        <v>3.0000000000000001E-3</v>
      </c>
      <c r="T232" s="56">
        <f t="shared" ref="T232:T236" si="169">AJ232*D232</f>
        <v>0.03</v>
      </c>
      <c r="U232" s="51">
        <f t="shared" ref="U232:U236" si="170">AK232*D232</f>
        <v>1.5</v>
      </c>
      <c r="V232" s="51">
        <f t="shared" ref="V232:V236" si="171">AL232*D232</f>
        <v>6.1499999999999995</v>
      </c>
      <c r="W232" s="49">
        <v>14</v>
      </c>
      <c r="X232" s="49">
        <v>0</v>
      </c>
      <c r="Y232" s="49">
        <v>91</v>
      </c>
      <c r="Z232" s="49">
        <v>180</v>
      </c>
      <c r="AA232" s="49">
        <v>1750</v>
      </c>
      <c r="AB232" s="49">
        <v>310</v>
      </c>
      <c r="AC232" s="49">
        <v>140</v>
      </c>
      <c r="AD232" s="49">
        <v>580</v>
      </c>
      <c r="AE232" s="49">
        <v>8</v>
      </c>
      <c r="AF232" s="49">
        <v>0</v>
      </c>
      <c r="AG232" s="49">
        <v>0</v>
      </c>
      <c r="AH232" s="49">
        <v>0.5</v>
      </c>
      <c r="AI232" s="49">
        <v>0.2</v>
      </c>
      <c r="AJ232" s="49">
        <v>2</v>
      </c>
      <c r="AK232" s="49">
        <v>100</v>
      </c>
      <c r="AL232" s="49">
        <v>410</v>
      </c>
    </row>
    <row r="233" spans="1:38" s="48" customFormat="1" ht="26.25" customHeight="1" x14ac:dyDescent="0.3">
      <c r="A233" s="79"/>
      <c r="B233" s="78">
        <v>100</v>
      </c>
      <c r="C233" s="75" t="s">
        <v>26</v>
      </c>
      <c r="D233" s="68">
        <v>1.4999999999999999E-2</v>
      </c>
      <c r="E233" s="67">
        <v>24</v>
      </c>
      <c r="F233" s="72">
        <f t="shared" si="157"/>
        <v>0.36</v>
      </c>
      <c r="G233" s="68">
        <f t="shared" si="158"/>
        <v>0.19500000000000001</v>
      </c>
      <c r="H233" s="68">
        <f t="shared" si="159"/>
        <v>1.4999999999999999E-2</v>
      </c>
      <c r="I233" s="68">
        <f t="shared" si="160"/>
        <v>1.08</v>
      </c>
      <c r="J233" s="68">
        <f t="shared" si="161"/>
        <v>3.15</v>
      </c>
      <c r="K233" s="68"/>
      <c r="L233" s="68">
        <f t="shared" si="162"/>
        <v>7.6499999999999995</v>
      </c>
      <c r="M233" s="68">
        <f t="shared" si="163"/>
        <v>5.7</v>
      </c>
      <c r="N233" s="68">
        <f t="shared" si="164"/>
        <v>8.25</v>
      </c>
      <c r="O233" s="68">
        <f t="shared" si="165"/>
        <v>0.105</v>
      </c>
      <c r="P233" s="68">
        <f t="shared" si="166"/>
        <v>1.3499999999999999</v>
      </c>
      <c r="Q233" s="68">
        <f t="shared" si="167"/>
        <v>0</v>
      </c>
      <c r="R233" s="56"/>
      <c r="S233" s="56">
        <f t="shared" si="168"/>
        <v>1.0499999999999999E-2</v>
      </c>
      <c r="T233" s="56">
        <f t="shared" si="169"/>
        <v>0.15</v>
      </c>
      <c r="U233" s="51">
        <f t="shared" si="170"/>
        <v>0.75</v>
      </c>
      <c r="V233" s="51">
        <f t="shared" si="171"/>
        <v>4.5</v>
      </c>
      <c r="W233" s="49">
        <v>13</v>
      </c>
      <c r="X233" s="49">
        <v>1</v>
      </c>
      <c r="Y233" s="49">
        <v>72</v>
      </c>
      <c r="Z233" s="49">
        <v>210</v>
      </c>
      <c r="AA233" s="49">
        <v>2000</v>
      </c>
      <c r="AB233" s="49">
        <v>510</v>
      </c>
      <c r="AC233" s="49">
        <v>380</v>
      </c>
      <c r="AD233" s="49">
        <v>550</v>
      </c>
      <c r="AE233" s="49">
        <v>7</v>
      </c>
      <c r="AF233" s="49">
        <v>90</v>
      </c>
      <c r="AG233" s="49">
        <v>0</v>
      </c>
      <c r="AH233" s="49">
        <v>0.6</v>
      </c>
      <c r="AI233" s="49">
        <v>0.7</v>
      </c>
      <c r="AJ233" s="49">
        <v>10</v>
      </c>
      <c r="AK233" s="49">
        <v>50</v>
      </c>
      <c r="AL233" s="49">
        <v>300</v>
      </c>
    </row>
    <row r="234" spans="1:38" s="48" customFormat="1" ht="15" customHeight="1" x14ac:dyDescent="0.3">
      <c r="A234" s="83"/>
      <c r="B234" s="78"/>
      <c r="C234" s="75" t="s">
        <v>27</v>
      </c>
      <c r="D234" s="68">
        <v>1E-3</v>
      </c>
      <c r="E234" s="67">
        <v>12.68</v>
      </c>
      <c r="F234" s="72">
        <f t="shared" si="157"/>
        <v>1.268E-2</v>
      </c>
      <c r="G234" s="68">
        <f t="shared" si="158"/>
        <v>0</v>
      </c>
      <c r="H234" s="68">
        <f t="shared" si="159"/>
        <v>0</v>
      </c>
      <c r="I234" s="68">
        <f t="shared" si="160"/>
        <v>0</v>
      </c>
      <c r="J234" s="68">
        <f t="shared" si="161"/>
        <v>0</v>
      </c>
      <c r="K234" s="68">
        <f t="shared" si="155"/>
        <v>2.9</v>
      </c>
      <c r="L234" s="68">
        <f t="shared" si="162"/>
        <v>0</v>
      </c>
      <c r="M234" s="68">
        <f t="shared" si="163"/>
        <v>0</v>
      </c>
      <c r="N234" s="68">
        <f t="shared" si="164"/>
        <v>0</v>
      </c>
      <c r="O234" s="68">
        <f t="shared" si="165"/>
        <v>0</v>
      </c>
      <c r="P234" s="68">
        <f t="shared" si="166"/>
        <v>0</v>
      </c>
      <c r="Q234" s="68">
        <f t="shared" si="167"/>
        <v>0</v>
      </c>
      <c r="R234" s="56">
        <f t="shared" si="156"/>
        <v>5.9999999999999995E-4</v>
      </c>
      <c r="S234" s="56">
        <f t="shared" si="168"/>
        <v>0</v>
      </c>
      <c r="T234" s="56">
        <f t="shared" si="169"/>
        <v>0</v>
      </c>
      <c r="U234" s="51">
        <f t="shared" si="170"/>
        <v>0</v>
      </c>
      <c r="V234" s="51">
        <f t="shared" si="171"/>
        <v>0</v>
      </c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</row>
    <row r="235" spans="1:38" s="48" customFormat="1" ht="18.75" x14ac:dyDescent="0.3">
      <c r="A235" s="83"/>
      <c r="B235" s="78"/>
      <c r="C235" s="132" t="s">
        <v>118</v>
      </c>
      <c r="D235" s="142">
        <v>8.0000000000000002E-3</v>
      </c>
      <c r="E235" s="133">
        <v>104.32</v>
      </c>
      <c r="F235" s="134">
        <f t="shared" si="157"/>
        <v>0.83455999999999997</v>
      </c>
      <c r="G235" s="142">
        <f t="shared" si="158"/>
        <v>8.7999999999999995E-2</v>
      </c>
      <c r="H235" s="142">
        <f t="shared" si="159"/>
        <v>1.6E-2</v>
      </c>
      <c r="I235" s="142">
        <f t="shared" si="160"/>
        <v>0.30399999999999999</v>
      </c>
      <c r="J235" s="142">
        <f t="shared" si="161"/>
        <v>3.2</v>
      </c>
      <c r="K235" s="142">
        <f t="shared" si="155"/>
        <v>26</v>
      </c>
      <c r="L235" s="142">
        <f t="shared" si="162"/>
        <v>1.1200000000000001</v>
      </c>
      <c r="M235" s="142">
        <f t="shared" si="163"/>
        <v>1.6</v>
      </c>
      <c r="N235" s="142">
        <f t="shared" si="164"/>
        <v>2.08</v>
      </c>
      <c r="O235" s="142">
        <f t="shared" si="165"/>
        <v>7.2000000000000008E-2</v>
      </c>
      <c r="P235" s="142">
        <f t="shared" si="166"/>
        <v>9.6000000000000002E-2</v>
      </c>
      <c r="Q235" s="142">
        <f t="shared" si="167"/>
        <v>0</v>
      </c>
      <c r="R235" s="135">
        <f t="shared" si="156"/>
        <v>4.7999999999999996E-3</v>
      </c>
      <c r="S235" s="135">
        <f t="shared" si="168"/>
        <v>3.2000000000000002E-3</v>
      </c>
      <c r="T235" s="135">
        <f t="shared" si="169"/>
        <v>4.24E-2</v>
      </c>
      <c r="U235" s="15">
        <f t="shared" si="170"/>
        <v>2</v>
      </c>
      <c r="V235" s="15">
        <f t="shared" si="171"/>
        <v>1.84</v>
      </c>
      <c r="W235" s="49">
        <v>11</v>
      </c>
      <c r="X235" s="49">
        <v>2</v>
      </c>
      <c r="Y235" s="49">
        <v>38</v>
      </c>
      <c r="Z235" s="49">
        <v>400</v>
      </c>
      <c r="AA235" s="49">
        <v>2900</v>
      </c>
      <c r="AB235" s="49">
        <v>140</v>
      </c>
      <c r="AC235" s="49">
        <v>200</v>
      </c>
      <c r="AD235" s="49">
        <v>260</v>
      </c>
      <c r="AE235" s="49">
        <v>9</v>
      </c>
      <c r="AF235" s="49">
        <v>12</v>
      </c>
      <c r="AG235" s="49">
        <v>0</v>
      </c>
      <c r="AH235" s="49">
        <v>0.6</v>
      </c>
      <c r="AI235" s="49">
        <v>0.4</v>
      </c>
      <c r="AJ235" s="49">
        <v>5.3</v>
      </c>
      <c r="AK235" s="49">
        <v>250</v>
      </c>
      <c r="AL235" s="49">
        <v>230</v>
      </c>
    </row>
    <row r="236" spans="1:38" s="48" customFormat="1" ht="21.75" customHeight="1" x14ac:dyDescent="0.3">
      <c r="A236" s="96"/>
      <c r="B236" s="138"/>
      <c r="C236" s="124" t="s">
        <v>22</v>
      </c>
      <c r="D236" s="146">
        <v>0.11</v>
      </c>
      <c r="E236" s="147">
        <v>394.7</v>
      </c>
      <c r="F236" s="148">
        <f t="shared" si="157"/>
        <v>43.417000000000002</v>
      </c>
      <c r="G236" s="146">
        <f t="shared" si="158"/>
        <v>20.46</v>
      </c>
      <c r="H236" s="146">
        <f t="shared" si="159"/>
        <v>17.600000000000001</v>
      </c>
      <c r="I236" s="146">
        <f t="shared" si="160"/>
        <v>0</v>
      </c>
      <c r="J236" s="146">
        <f t="shared" si="161"/>
        <v>71.5</v>
      </c>
      <c r="K236" s="146"/>
      <c r="L236" s="146">
        <f t="shared" si="162"/>
        <v>9.9</v>
      </c>
      <c r="M236" s="146">
        <f t="shared" si="163"/>
        <v>24.2</v>
      </c>
      <c r="N236" s="146">
        <f t="shared" si="164"/>
        <v>206.8</v>
      </c>
      <c r="O236" s="146">
        <f t="shared" si="165"/>
        <v>2.97</v>
      </c>
      <c r="P236" s="146">
        <f t="shared" si="166"/>
        <v>0</v>
      </c>
      <c r="Q236" s="146">
        <f t="shared" si="167"/>
        <v>0</v>
      </c>
      <c r="R236" s="149"/>
      <c r="S236" s="149">
        <f t="shared" si="168"/>
        <v>0.16500000000000001</v>
      </c>
      <c r="T236" s="149">
        <f t="shared" si="169"/>
        <v>5.17</v>
      </c>
      <c r="U236" s="17">
        <f t="shared" si="170"/>
        <v>0</v>
      </c>
      <c r="V236" s="18">
        <f t="shared" si="171"/>
        <v>239.8</v>
      </c>
      <c r="W236" s="7">
        <v>186</v>
      </c>
      <c r="X236" s="49">
        <v>160</v>
      </c>
      <c r="Y236" s="49">
        <v>0</v>
      </c>
      <c r="Z236" s="49">
        <v>650</v>
      </c>
      <c r="AA236" s="49">
        <v>3250</v>
      </c>
      <c r="AB236" s="49">
        <v>90</v>
      </c>
      <c r="AC236" s="49">
        <v>220</v>
      </c>
      <c r="AD236" s="49">
        <v>1880</v>
      </c>
      <c r="AE236" s="49">
        <v>27</v>
      </c>
      <c r="AF236" s="49">
        <v>0</v>
      </c>
      <c r="AG236" s="49">
        <v>0</v>
      </c>
      <c r="AH236" s="49">
        <v>0.6</v>
      </c>
      <c r="AI236" s="49">
        <v>1.5</v>
      </c>
      <c r="AJ236" s="49">
        <v>47</v>
      </c>
      <c r="AK236" s="49">
        <v>0</v>
      </c>
      <c r="AL236" s="49">
        <v>2180</v>
      </c>
    </row>
    <row r="237" spans="1:38" s="48" customFormat="1" ht="18.75" x14ac:dyDescent="0.3">
      <c r="A237" s="83"/>
      <c r="B237" s="150"/>
      <c r="C237" s="86" t="s">
        <v>148</v>
      </c>
      <c r="D237" s="151">
        <v>5.0000000000000001E-3</v>
      </c>
      <c r="E237" s="152">
        <v>91.9</v>
      </c>
      <c r="F237" s="153">
        <f t="shared" si="157"/>
        <v>0.45950000000000002</v>
      </c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4"/>
      <c r="S237" s="154"/>
      <c r="T237" s="154"/>
      <c r="U237" s="19"/>
      <c r="V237" s="20"/>
      <c r="W237" s="7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</row>
    <row r="238" spans="1:38" s="48" customFormat="1" ht="18.75" x14ac:dyDescent="0.3">
      <c r="A238" s="83"/>
      <c r="B238" s="94"/>
      <c r="C238" s="125" t="s">
        <v>30</v>
      </c>
      <c r="D238" s="143"/>
      <c r="E238" s="143"/>
      <c r="F238" s="126">
        <v>45.39</v>
      </c>
      <c r="G238" s="127">
        <f>SUM(G231:G237)</f>
        <v>21.159000000000002</v>
      </c>
      <c r="H238" s="127">
        <f>SUM(H231:H237)</f>
        <v>17.653000000000002</v>
      </c>
      <c r="I238" s="127">
        <f>SUM(I231:I237)</f>
        <v>4.1270000000000007</v>
      </c>
      <c r="J238" s="127">
        <f>SUM(J231:J237)</f>
        <v>80.61</v>
      </c>
      <c r="K238" s="127"/>
      <c r="L238" s="127">
        <f t="shared" ref="L238:Q238" si="172">SUM(L231:L237)</f>
        <v>23.68</v>
      </c>
      <c r="M238" s="127">
        <f t="shared" si="172"/>
        <v>33.92</v>
      </c>
      <c r="N238" s="127">
        <f t="shared" si="172"/>
        <v>227.55</v>
      </c>
      <c r="O238" s="127">
        <f t="shared" si="172"/>
        <v>3.2910000000000004</v>
      </c>
      <c r="P238" s="127">
        <f t="shared" si="172"/>
        <v>1.446</v>
      </c>
      <c r="Q238" s="127">
        <f t="shared" si="172"/>
        <v>0</v>
      </c>
      <c r="R238" s="128"/>
      <c r="S238" s="128">
        <f>SUM(S231:S237)</f>
        <v>0.1825</v>
      </c>
      <c r="T238" s="128">
        <f>SUM(T231:T237)</f>
        <v>5.4164000000000003</v>
      </c>
      <c r="U238" s="16">
        <f>SUM(U231:U237)</f>
        <v>4.25</v>
      </c>
      <c r="V238" s="16">
        <f>SUM(V231:V237)</f>
        <v>258.97000000000003</v>
      </c>
    </row>
    <row r="239" spans="1:38" s="48" customFormat="1" ht="18.75" x14ac:dyDescent="0.3">
      <c r="A239" s="56"/>
      <c r="B239" s="84"/>
      <c r="C239" s="71"/>
      <c r="D239" s="68"/>
      <c r="E239" s="67"/>
      <c r="F239" s="72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56"/>
      <c r="S239" s="56"/>
      <c r="T239" s="56"/>
      <c r="U239" s="51"/>
      <c r="V239" s="51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</row>
    <row r="240" spans="1:38" s="48" customFormat="1" ht="18.75" x14ac:dyDescent="0.3">
      <c r="A240" s="83"/>
      <c r="B240" s="84"/>
      <c r="C240" s="75" t="s">
        <v>16</v>
      </c>
      <c r="D240" s="68">
        <v>0</v>
      </c>
      <c r="E240" s="67">
        <v>0</v>
      </c>
      <c r="F240" s="81">
        <f t="shared" ref="F240:V240" si="173">SUM(F239:F239)</f>
        <v>0</v>
      </c>
      <c r="G240" s="82">
        <f t="shared" si="173"/>
        <v>0</v>
      </c>
      <c r="H240" s="82">
        <f t="shared" si="173"/>
        <v>0</v>
      </c>
      <c r="I240" s="82">
        <f t="shared" si="173"/>
        <v>0</v>
      </c>
      <c r="J240" s="82">
        <f t="shared" si="173"/>
        <v>0</v>
      </c>
      <c r="K240" s="82">
        <f t="shared" si="173"/>
        <v>0</v>
      </c>
      <c r="L240" s="82">
        <f t="shared" si="173"/>
        <v>0</v>
      </c>
      <c r="M240" s="82">
        <f t="shared" si="173"/>
        <v>0</v>
      </c>
      <c r="N240" s="82">
        <f t="shared" si="173"/>
        <v>0</v>
      </c>
      <c r="O240" s="82">
        <f t="shared" si="173"/>
        <v>0</v>
      </c>
      <c r="P240" s="82">
        <f t="shared" si="173"/>
        <v>0</v>
      </c>
      <c r="Q240" s="82">
        <f t="shared" si="173"/>
        <v>0</v>
      </c>
      <c r="R240" s="64">
        <f t="shared" si="173"/>
        <v>0</v>
      </c>
      <c r="S240" s="64">
        <f t="shared" si="173"/>
        <v>0</v>
      </c>
      <c r="T240" s="64">
        <f t="shared" si="173"/>
        <v>0</v>
      </c>
      <c r="U240" s="50">
        <f t="shared" si="173"/>
        <v>0</v>
      </c>
      <c r="V240" s="50">
        <f t="shared" si="173"/>
        <v>0</v>
      </c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</row>
    <row r="241" spans="1:39" s="48" customFormat="1" ht="18.75" x14ac:dyDescent="0.3">
      <c r="A241" s="96"/>
      <c r="B241" s="70" t="s">
        <v>146</v>
      </c>
      <c r="C241" s="75" t="s">
        <v>14</v>
      </c>
      <c r="D241" s="68">
        <v>1E-3</v>
      </c>
      <c r="E241" s="67">
        <v>370.5</v>
      </c>
      <c r="F241" s="72">
        <f>D241*E241</f>
        <v>0.3705</v>
      </c>
      <c r="G241" s="68">
        <f>W241*D241</f>
        <v>0</v>
      </c>
      <c r="H241" s="68">
        <f>X241*D241</f>
        <v>0</v>
      </c>
      <c r="I241" s="68">
        <f>Y241*D241</f>
        <v>0</v>
      </c>
      <c r="J241" s="68">
        <f>Z241*D241</f>
        <v>0</v>
      </c>
      <c r="K241" s="68">
        <f>AA242*D241</f>
        <v>0.03</v>
      </c>
      <c r="L241" s="68">
        <f>AB241*D241</f>
        <v>0</v>
      </c>
      <c r="M241" s="68">
        <f>AC241*D241</f>
        <v>0</v>
      </c>
      <c r="N241" s="68">
        <f>AD241*D241</f>
        <v>0</v>
      </c>
      <c r="O241" s="68">
        <f>AE241*D241</f>
        <v>0</v>
      </c>
      <c r="P241" s="68">
        <f>AF241*D241</f>
        <v>0</v>
      </c>
      <c r="Q241" s="68">
        <f>AG241*D241</f>
        <v>0</v>
      </c>
      <c r="R241" s="56">
        <f>AH242*D241</f>
        <v>0</v>
      </c>
      <c r="S241" s="56">
        <f>AI241*D241</f>
        <v>0</v>
      </c>
      <c r="T241" s="56">
        <f>AJ241*D241</f>
        <v>0</v>
      </c>
      <c r="U241" s="51">
        <f>AK241*D241</f>
        <v>0</v>
      </c>
      <c r="V241" s="51">
        <f>AL241*D241</f>
        <v>0</v>
      </c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</row>
    <row r="242" spans="1:39" s="48" customFormat="1" ht="18.75" x14ac:dyDescent="0.3">
      <c r="A242" s="96"/>
      <c r="B242" s="84" t="s">
        <v>84</v>
      </c>
      <c r="C242" s="75" t="s">
        <v>15</v>
      </c>
      <c r="D242" s="68">
        <v>1.4999999999999999E-2</v>
      </c>
      <c r="E242" s="67">
        <v>45.83</v>
      </c>
      <c r="F242" s="72">
        <f>D242*E242</f>
        <v>0.68744999999999989</v>
      </c>
      <c r="G242" s="68">
        <f>W242*D242</f>
        <v>0</v>
      </c>
      <c r="H242" s="68">
        <f>X242*D242</f>
        <v>0</v>
      </c>
      <c r="I242" s="68">
        <f>Y242*D242</f>
        <v>19.38</v>
      </c>
      <c r="J242" s="68">
        <f>Z242*D242</f>
        <v>0.15</v>
      </c>
      <c r="K242" s="68">
        <f>AA242*D242</f>
        <v>0.44999999999999996</v>
      </c>
      <c r="L242" s="68">
        <f>AB242*D242</f>
        <v>0.3</v>
      </c>
      <c r="M242" s="68">
        <f>AC242*D242</f>
        <v>0</v>
      </c>
      <c r="N242" s="68">
        <f>AD242*D242</f>
        <v>0</v>
      </c>
      <c r="O242" s="68">
        <f>AE242*D242</f>
        <v>4.4999999999999998E-2</v>
      </c>
      <c r="P242" s="68">
        <f>AF242*D242</f>
        <v>0</v>
      </c>
      <c r="Q242" s="68">
        <f>AG242*D242</f>
        <v>0</v>
      </c>
      <c r="R242" s="56">
        <f>AH242*D242</f>
        <v>0</v>
      </c>
      <c r="S242" s="56">
        <f>AI242*D242</f>
        <v>0</v>
      </c>
      <c r="T242" s="56">
        <f>AJ242*D242</f>
        <v>0</v>
      </c>
      <c r="U242" s="51">
        <f>AK242*D242</f>
        <v>0</v>
      </c>
      <c r="V242" s="51">
        <f>AL242*D242</f>
        <v>91.99499999999999</v>
      </c>
      <c r="W242" s="49">
        <v>0</v>
      </c>
      <c r="X242" s="49">
        <v>0</v>
      </c>
      <c r="Y242" s="49">
        <v>1292</v>
      </c>
      <c r="Z242" s="49">
        <v>10</v>
      </c>
      <c r="AA242" s="49">
        <v>30</v>
      </c>
      <c r="AB242" s="49">
        <v>20</v>
      </c>
      <c r="AC242" s="49">
        <v>0</v>
      </c>
      <c r="AD242" s="49">
        <v>0</v>
      </c>
      <c r="AE242" s="49">
        <v>3</v>
      </c>
      <c r="AF242" s="49">
        <v>0</v>
      </c>
      <c r="AG242" s="49">
        <v>0</v>
      </c>
      <c r="AH242" s="49">
        <v>0</v>
      </c>
      <c r="AI242" s="49">
        <v>0</v>
      </c>
      <c r="AJ242" s="49">
        <v>0</v>
      </c>
      <c r="AK242" s="49">
        <v>0</v>
      </c>
      <c r="AL242" s="49">
        <v>6133</v>
      </c>
    </row>
    <row r="243" spans="1:39" s="48" customFormat="1" ht="18.75" x14ac:dyDescent="0.3">
      <c r="A243" s="83"/>
      <c r="B243" s="155"/>
      <c r="C243" s="75" t="s">
        <v>16</v>
      </c>
      <c r="D243" s="68">
        <v>0</v>
      </c>
      <c r="E243" s="67">
        <v>0</v>
      </c>
      <c r="F243" s="81">
        <f>SUM(F241:F242)</f>
        <v>1.0579499999999999</v>
      </c>
      <c r="G243" s="82">
        <f t="shared" ref="G243:V243" si="174">SUM(G241:G242)</f>
        <v>0</v>
      </c>
      <c r="H243" s="82">
        <f t="shared" si="174"/>
        <v>0</v>
      </c>
      <c r="I243" s="82">
        <f t="shared" si="174"/>
        <v>19.38</v>
      </c>
      <c r="J243" s="82">
        <f t="shared" si="174"/>
        <v>0.15</v>
      </c>
      <c r="K243" s="82">
        <f t="shared" si="174"/>
        <v>0.48</v>
      </c>
      <c r="L243" s="82">
        <f t="shared" si="174"/>
        <v>0.3</v>
      </c>
      <c r="M243" s="82">
        <f t="shared" si="174"/>
        <v>0</v>
      </c>
      <c r="N243" s="82">
        <f t="shared" si="174"/>
        <v>0</v>
      </c>
      <c r="O243" s="82">
        <f t="shared" si="174"/>
        <v>4.4999999999999998E-2</v>
      </c>
      <c r="P243" s="82">
        <f t="shared" si="174"/>
        <v>0</v>
      </c>
      <c r="Q243" s="82">
        <f t="shared" si="174"/>
        <v>0</v>
      </c>
      <c r="R243" s="64">
        <f t="shared" si="174"/>
        <v>0</v>
      </c>
      <c r="S243" s="64">
        <f t="shared" si="174"/>
        <v>0</v>
      </c>
      <c r="T243" s="64">
        <f t="shared" si="174"/>
        <v>0</v>
      </c>
      <c r="U243" s="50">
        <f t="shared" si="174"/>
        <v>0</v>
      </c>
      <c r="V243" s="50">
        <f t="shared" si="174"/>
        <v>91.99499999999999</v>
      </c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</row>
    <row r="244" spans="1:39" s="48" customFormat="1" ht="18.75" x14ac:dyDescent="0.3">
      <c r="A244" s="56"/>
      <c r="B244" s="155" t="s">
        <v>37</v>
      </c>
      <c r="C244" s="56"/>
      <c r="D244" s="82">
        <v>5.5E-2</v>
      </c>
      <c r="E244" s="110">
        <v>35.08</v>
      </c>
      <c r="F244" s="81">
        <f>D244*E244</f>
        <v>1.9294</v>
      </c>
      <c r="G244" s="82">
        <f>W244*D244</f>
        <v>2.6949999999999998</v>
      </c>
      <c r="H244" s="82">
        <f>X244*D244</f>
        <v>0.55000000000000004</v>
      </c>
      <c r="I244" s="82">
        <f>Y244*D244</f>
        <v>25.3</v>
      </c>
      <c r="J244" s="82">
        <f>Z244*D244</f>
        <v>231</v>
      </c>
      <c r="K244" s="82"/>
      <c r="L244" s="82">
        <f>AB244*D244</f>
        <v>9.9</v>
      </c>
      <c r="M244" s="82">
        <f>AC244*D244</f>
        <v>11</v>
      </c>
      <c r="N244" s="82">
        <f>AD244*D244</f>
        <v>50.6</v>
      </c>
      <c r="O244" s="82">
        <f>AE244*D244</f>
        <v>1.595</v>
      </c>
      <c r="P244" s="82">
        <f>AF244*D244</f>
        <v>0</v>
      </c>
      <c r="Q244" s="82">
        <f>AG244*D244</f>
        <v>0</v>
      </c>
      <c r="R244" s="64"/>
      <c r="S244" s="64">
        <f>AI244*D244</f>
        <v>1.6500000000000001E-2</v>
      </c>
      <c r="T244" s="64">
        <f>AJ244*D244</f>
        <v>0.374</v>
      </c>
      <c r="U244" s="50">
        <f>AK244*D244</f>
        <v>0</v>
      </c>
      <c r="V244" s="50">
        <f>AL244*D244</f>
        <v>121</v>
      </c>
      <c r="W244" s="49">
        <v>49</v>
      </c>
      <c r="X244" s="49">
        <v>10</v>
      </c>
      <c r="Y244" s="49">
        <v>460</v>
      </c>
      <c r="Z244" s="49">
        <v>4200</v>
      </c>
      <c r="AA244" s="49">
        <v>1430</v>
      </c>
      <c r="AB244" s="49">
        <v>180</v>
      </c>
      <c r="AC244" s="49">
        <v>200</v>
      </c>
      <c r="AD244" s="49">
        <v>920</v>
      </c>
      <c r="AE244" s="49">
        <v>29</v>
      </c>
      <c r="AF244" s="49">
        <v>0</v>
      </c>
      <c r="AG244" s="49">
        <v>0</v>
      </c>
      <c r="AH244" s="49">
        <v>0.9</v>
      </c>
      <c r="AI244" s="49">
        <v>0.3</v>
      </c>
      <c r="AJ244" s="49">
        <v>6.8</v>
      </c>
      <c r="AK244" s="49">
        <v>0</v>
      </c>
      <c r="AL244" s="49">
        <v>2200</v>
      </c>
    </row>
    <row r="245" spans="1:39" s="26" customFormat="1" ht="14.25" customHeight="1" x14ac:dyDescent="0.3">
      <c r="A245" s="98"/>
      <c r="B245" s="77" t="s">
        <v>128</v>
      </c>
      <c r="C245" s="75" t="s">
        <v>32</v>
      </c>
      <c r="D245" s="56">
        <v>4.9000000000000002E-2</v>
      </c>
      <c r="E245" s="122">
        <v>26.65</v>
      </c>
      <c r="F245" s="123">
        <f>PRODUCT(D245,E245)</f>
        <v>1.30585</v>
      </c>
      <c r="G245" s="64">
        <v>0.20599999999999999</v>
      </c>
      <c r="H245" s="64">
        <v>2.1999999999999999E-2</v>
      </c>
      <c r="I245" s="64">
        <v>1.3779999999999999</v>
      </c>
      <c r="J245" s="64">
        <v>0.06</v>
      </c>
      <c r="K245" s="64">
        <v>3.5</v>
      </c>
      <c r="L245" s="64">
        <v>0.36</v>
      </c>
      <c r="M245" s="64">
        <v>0.32</v>
      </c>
      <c r="N245" s="64">
        <v>1.72</v>
      </c>
      <c r="O245" s="64">
        <v>2.4E-2</v>
      </c>
      <c r="P245" s="64">
        <v>0</v>
      </c>
      <c r="Q245" s="64">
        <v>0</v>
      </c>
      <c r="R245" s="64"/>
      <c r="S245" s="64"/>
      <c r="T245" s="64"/>
      <c r="U245" s="50"/>
      <c r="V245" s="50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</row>
    <row r="246" spans="1:39" s="26" customFormat="1" ht="14.25" customHeight="1" x14ac:dyDescent="0.3">
      <c r="A246" s="98"/>
      <c r="B246" s="77"/>
      <c r="C246" s="75" t="s">
        <v>15</v>
      </c>
      <c r="D246" s="56">
        <v>3.0000000000000001E-3</v>
      </c>
      <c r="E246" s="122">
        <v>45.83</v>
      </c>
      <c r="F246" s="123">
        <f>PRODUCT(D246,E246)</f>
        <v>0.13749</v>
      </c>
      <c r="G246" s="64">
        <v>0</v>
      </c>
      <c r="H246" s="64">
        <v>0</v>
      </c>
      <c r="I246" s="64">
        <v>2.9940000000000002</v>
      </c>
      <c r="J246" s="64">
        <v>0.03</v>
      </c>
      <c r="K246" s="64">
        <v>0.09</v>
      </c>
      <c r="L246" s="64">
        <v>0.06</v>
      </c>
      <c r="M246" s="64">
        <v>0</v>
      </c>
      <c r="N246" s="64">
        <v>0</v>
      </c>
      <c r="O246" s="64">
        <v>8.9999999999999993E-3</v>
      </c>
      <c r="P246" s="64">
        <v>0</v>
      </c>
      <c r="Q246" s="64">
        <v>0</v>
      </c>
      <c r="R246" s="64"/>
      <c r="S246" s="64"/>
      <c r="T246" s="64"/>
      <c r="U246" s="50"/>
      <c r="V246" s="50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</row>
    <row r="247" spans="1:39" s="24" customFormat="1" ht="18.75" x14ac:dyDescent="0.3">
      <c r="A247" s="115"/>
      <c r="B247" s="77"/>
      <c r="C247" s="75" t="s">
        <v>129</v>
      </c>
      <c r="D247" s="56">
        <v>2.5999999999999999E-3</v>
      </c>
      <c r="E247" s="122">
        <v>91.9</v>
      </c>
      <c r="F247" s="123">
        <f>PRODUCT(D247,E247)</f>
        <v>0.23894000000000001</v>
      </c>
      <c r="G247" s="64">
        <v>0</v>
      </c>
      <c r="H247" s="64">
        <v>25.974</v>
      </c>
      <c r="I247" s="64">
        <v>0</v>
      </c>
      <c r="J247" s="64">
        <v>0</v>
      </c>
      <c r="K247" s="64">
        <v>11.4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/>
      <c r="S247" s="64"/>
      <c r="T247" s="64"/>
      <c r="U247" s="50"/>
      <c r="V247" s="50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26"/>
    </row>
    <row r="248" spans="1:39" s="48" customFormat="1" ht="18.75" x14ac:dyDescent="0.3">
      <c r="A248" s="1"/>
      <c r="B248" s="77"/>
      <c r="C248" s="75" t="s">
        <v>130</v>
      </c>
      <c r="D248" s="56">
        <v>5.0000000000000001E-4</v>
      </c>
      <c r="E248" s="122">
        <v>1152.7</v>
      </c>
      <c r="F248" s="123">
        <f>PRODUCT(D248,E248)</f>
        <v>0.57635000000000003</v>
      </c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50"/>
      <c r="V248" s="50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24"/>
    </row>
    <row r="249" spans="1:39" s="48" customFormat="1" ht="18" customHeight="1" x14ac:dyDescent="0.3">
      <c r="A249" s="209"/>
      <c r="B249" s="77"/>
      <c r="C249" s="75" t="s">
        <v>131</v>
      </c>
      <c r="D249" s="56"/>
      <c r="E249" s="122"/>
      <c r="F249" s="123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50"/>
      <c r="V249" s="50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</row>
    <row r="250" spans="1:39" s="48" customFormat="1" ht="30.75" customHeight="1" x14ac:dyDescent="0.3">
      <c r="A250" s="210"/>
      <c r="B250" s="77"/>
      <c r="C250" s="75" t="s">
        <v>27</v>
      </c>
      <c r="D250" s="56">
        <v>6.9999999999999999E-4</v>
      </c>
      <c r="E250" s="122">
        <v>12.68</v>
      </c>
      <c r="F250" s="123">
        <f>PRODUCT(D250,E250)</f>
        <v>8.8760000000000002E-3</v>
      </c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50"/>
      <c r="V250" s="50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</row>
    <row r="251" spans="1:39" s="48" customFormat="1" ht="30.75" customHeight="1" x14ac:dyDescent="0.3">
      <c r="A251" s="54"/>
      <c r="B251" s="53"/>
      <c r="C251" s="111" t="s">
        <v>30</v>
      </c>
      <c r="D251" s="99"/>
      <c r="E251" s="112"/>
      <c r="F251" s="113">
        <f>SUM(F245:F250)</f>
        <v>2.267506</v>
      </c>
      <c r="G251" s="101">
        <f t="shared" ref="G251:V251" si="175">SUM(G202:G250)</f>
        <v>84.036000000000001</v>
      </c>
      <c r="H251" s="101">
        <f t="shared" si="175"/>
        <v>110.96600000000002</v>
      </c>
      <c r="I251" s="101">
        <f t="shared" si="175"/>
        <v>258.53800000000001</v>
      </c>
      <c r="J251" s="101">
        <f t="shared" si="175"/>
        <v>1623.25</v>
      </c>
      <c r="K251" s="101">
        <f t="shared" si="175"/>
        <v>179.77</v>
      </c>
      <c r="L251" s="101">
        <f t="shared" si="175"/>
        <v>172.46000000000006</v>
      </c>
      <c r="M251" s="101">
        <f t="shared" si="175"/>
        <v>346.84000000000003</v>
      </c>
      <c r="N251" s="101">
        <f t="shared" si="175"/>
        <v>1183.92</v>
      </c>
      <c r="O251" s="101">
        <f t="shared" si="175"/>
        <v>21.341000000000001</v>
      </c>
      <c r="P251" s="101">
        <f t="shared" si="175"/>
        <v>5.1248000000000005</v>
      </c>
      <c r="Q251" s="101">
        <f t="shared" si="175"/>
        <v>0.159</v>
      </c>
      <c r="R251" s="98">
        <f t="shared" si="175"/>
        <v>8.0199999999999994E-2</v>
      </c>
      <c r="S251" s="98">
        <f t="shared" si="175"/>
        <v>1.044</v>
      </c>
      <c r="T251" s="98">
        <f t="shared" si="175"/>
        <v>20.863399999999999</v>
      </c>
      <c r="U251" s="28">
        <f t="shared" si="175"/>
        <v>38.5</v>
      </c>
      <c r="V251" s="28">
        <f t="shared" si="175"/>
        <v>2193.2599999999998</v>
      </c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</row>
    <row r="252" spans="1:39" s="48" customFormat="1" ht="30.75" customHeight="1" x14ac:dyDescent="0.3">
      <c r="A252" s="54"/>
      <c r="B252" s="53" t="s">
        <v>136</v>
      </c>
      <c r="C252" s="111"/>
      <c r="D252" s="99"/>
      <c r="E252" s="112"/>
      <c r="F252" s="113">
        <v>60</v>
      </c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98"/>
      <c r="S252" s="98"/>
      <c r="T252" s="98"/>
      <c r="U252" s="28"/>
      <c r="V252" s="28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</row>
    <row r="253" spans="1:39" s="48" customFormat="1" ht="30.75" customHeight="1" x14ac:dyDescent="0.3">
      <c r="A253" s="54"/>
      <c r="B253" s="116" t="s">
        <v>135</v>
      </c>
      <c r="C253" s="117"/>
      <c r="D253" s="118"/>
      <c r="E253" s="156"/>
      <c r="F253" s="119">
        <f>SUM(F252,F216)</f>
        <v>80.08</v>
      </c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5"/>
      <c r="S253" s="115"/>
      <c r="T253" s="115"/>
      <c r="U253" s="34"/>
      <c r="V253" s="3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</row>
    <row r="254" spans="1:39" s="48" customFormat="1" ht="18.75" x14ac:dyDescent="0.3">
      <c r="A254" s="83"/>
      <c r="B254" s="62" t="s">
        <v>137</v>
      </c>
      <c r="C254" s="23"/>
      <c r="D254" s="63"/>
      <c r="E254" s="59"/>
      <c r="F254" s="60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23"/>
      <c r="S254" s="23"/>
      <c r="T254" s="23"/>
      <c r="U254" s="2"/>
      <c r="V254" s="2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</row>
    <row r="255" spans="1:39" s="48" customFormat="1" ht="18" customHeight="1" x14ac:dyDescent="0.3">
      <c r="A255" s="79"/>
      <c r="B255" s="215" t="s">
        <v>0</v>
      </c>
      <c r="C255" s="211" t="s">
        <v>10</v>
      </c>
      <c r="D255" s="217" t="s">
        <v>11</v>
      </c>
      <c r="E255" s="223" t="s">
        <v>12</v>
      </c>
      <c r="F255" s="225" t="s">
        <v>13</v>
      </c>
      <c r="G255" s="217" t="s">
        <v>40</v>
      </c>
      <c r="H255" s="217" t="s">
        <v>41</v>
      </c>
      <c r="I255" s="207" t="s">
        <v>42</v>
      </c>
      <c r="J255" s="193" t="s">
        <v>43</v>
      </c>
      <c r="K255" s="194"/>
      <c r="L255" s="194"/>
      <c r="M255" s="194"/>
      <c r="N255" s="194"/>
      <c r="O255" s="195"/>
      <c r="P255" s="196" t="s">
        <v>50</v>
      </c>
      <c r="Q255" s="197"/>
      <c r="R255" s="197"/>
      <c r="S255" s="197"/>
      <c r="T255" s="198"/>
      <c r="U255" s="32"/>
      <c r="V255" s="199" t="s">
        <v>52</v>
      </c>
      <c r="W255" s="9"/>
      <c r="X255" s="49"/>
      <c r="Y255" s="9"/>
      <c r="Z255" s="49"/>
      <c r="AA255" s="9"/>
      <c r="AB255" s="49"/>
      <c r="AC255" s="9"/>
      <c r="AD255" s="49"/>
      <c r="AE255" s="9"/>
      <c r="AF255" s="49"/>
      <c r="AG255" s="9"/>
      <c r="AH255" s="49"/>
      <c r="AI255" s="9"/>
      <c r="AJ255" s="49"/>
      <c r="AK255" s="49"/>
      <c r="AL255" s="49"/>
    </row>
    <row r="256" spans="1:39" s="48" customFormat="1" ht="32.25" customHeight="1" x14ac:dyDescent="0.3">
      <c r="A256" s="64"/>
      <c r="B256" s="216"/>
      <c r="C256" s="212"/>
      <c r="D256" s="218"/>
      <c r="E256" s="224"/>
      <c r="F256" s="226"/>
      <c r="G256" s="218"/>
      <c r="H256" s="218"/>
      <c r="I256" s="208"/>
      <c r="J256" s="161" t="s">
        <v>44</v>
      </c>
      <c r="K256" s="161" t="s">
        <v>45</v>
      </c>
      <c r="L256" s="161" t="s">
        <v>46</v>
      </c>
      <c r="M256" s="161" t="s">
        <v>47</v>
      </c>
      <c r="N256" s="161" t="s">
        <v>48</v>
      </c>
      <c r="O256" s="161" t="s">
        <v>49</v>
      </c>
      <c r="P256" s="161" t="s">
        <v>51</v>
      </c>
      <c r="Q256" s="161" t="s">
        <v>4</v>
      </c>
      <c r="R256" s="162" t="s">
        <v>5</v>
      </c>
      <c r="S256" s="162" t="s">
        <v>6</v>
      </c>
      <c r="T256" s="162" t="s">
        <v>7</v>
      </c>
      <c r="U256" s="35" t="s">
        <v>8</v>
      </c>
      <c r="V256" s="200"/>
      <c r="W256" s="49" t="s">
        <v>1</v>
      </c>
      <c r="X256" s="49" t="s">
        <v>2</v>
      </c>
      <c r="Y256" s="49" t="s">
        <v>3</v>
      </c>
      <c r="Z256" s="49" t="s">
        <v>44</v>
      </c>
      <c r="AA256" s="49" t="s">
        <v>45</v>
      </c>
      <c r="AB256" s="49" t="s">
        <v>46</v>
      </c>
      <c r="AC256" s="49" t="s">
        <v>47</v>
      </c>
      <c r="AD256" s="49" t="s">
        <v>48</v>
      </c>
      <c r="AE256" s="49" t="s">
        <v>49</v>
      </c>
      <c r="AF256" s="49" t="s">
        <v>55</v>
      </c>
      <c r="AG256" s="49" t="s">
        <v>4</v>
      </c>
      <c r="AH256" s="49" t="s">
        <v>5</v>
      </c>
      <c r="AI256" s="49" t="s">
        <v>6</v>
      </c>
      <c r="AJ256" s="49" t="s">
        <v>7</v>
      </c>
      <c r="AK256" s="49" t="s">
        <v>8</v>
      </c>
      <c r="AL256" s="9" t="s">
        <v>56</v>
      </c>
    </row>
    <row r="257" spans="1:39" s="48" customFormat="1" ht="18.75" x14ac:dyDescent="0.3">
      <c r="A257" s="64"/>
      <c r="B257" s="163" t="s">
        <v>143</v>
      </c>
      <c r="C257" s="157" t="s">
        <v>60</v>
      </c>
      <c r="D257" s="158">
        <v>2.1999999999999999E-2</v>
      </c>
      <c r="E257" s="159">
        <v>59.08</v>
      </c>
      <c r="F257" s="160">
        <v>1.3</v>
      </c>
      <c r="G257" s="161"/>
      <c r="H257" s="161"/>
      <c r="I257" s="103"/>
      <c r="J257" s="161"/>
      <c r="K257" s="161"/>
      <c r="L257" s="161"/>
      <c r="M257" s="161"/>
      <c r="N257" s="161"/>
      <c r="O257" s="161"/>
      <c r="P257" s="161"/>
      <c r="Q257" s="161"/>
      <c r="R257" s="162"/>
      <c r="S257" s="162"/>
      <c r="T257" s="162"/>
      <c r="U257" s="35"/>
      <c r="V257" s="58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9"/>
    </row>
    <row r="258" spans="1:39" s="48" customFormat="1" ht="18.75" x14ac:dyDescent="0.3">
      <c r="A258" s="64"/>
      <c r="B258" s="163"/>
      <c r="C258" s="157" t="s">
        <v>129</v>
      </c>
      <c r="D258" s="158">
        <v>6.0000000000000001E-3</v>
      </c>
      <c r="E258" s="159">
        <v>91.9</v>
      </c>
      <c r="F258" s="160">
        <v>0.55000000000000004</v>
      </c>
      <c r="G258" s="161"/>
      <c r="H258" s="161"/>
      <c r="I258" s="103"/>
      <c r="J258" s="161"/>
      <c r="K258" s="161"/>
      <c r="L258" s="161"/>
      <c r="M258" s="161"/>
      <c r="N258" s="161"/>
      <c r="O258" s="161"/>
      <c r="P258" s="161"/>
      <c r="Q258" s="161"/>
      <c r="R258" s="162"/>
      <c r="S258" s="162"/>
      <c r="T258" s="162"/>
      <c r="U258" s="35"/>
      <c r="V258" s="58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9"/>
    </row>
    <row r="259" spans="1:39" s="48" customFormat="1" ht="18.75" x14ac:dyDescent="0.3">
      <c r="A259" s="64"/>
      <c r="B259" s="163"/>
      <c r="C259" s="157" t="s">
        <v>144</v>
      </c>
      <c r="D259" s="158">
        <v>5.0000000000000001E-3</v>
      </c>
      <c r="E259" s="159">
        <v>446.53</v>
      </c>
      <c r="F259" s="160">
        <v>2.23</v>
      </c>
      <c r="G259" s="161"/>
      <c r="H259" s="161"/>
      <c r="I259" s="103"/>
      <c r="J259" s="161"/>
      <c r="K259" s="161"/>
      <c r="L259" s="161"/>
      <c r="M259" s="161"/>
      <c r="N259" s="161"/>
      <c r="O259" s="161"/>
      <c r="P259" s="161"/>
      <c r="Q259" s="161"/>
      <c r="R259" s="162"/>
      <c r="S259" s="162"/>
      <c r="T259" s="162"/>
      <c r="U259" s="35"/>
      <c r="V259" s="58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9"/>
    </row>
    <row r="260" spans="1:39" s="48" customFormat="1" ht="18.75" x14ac:dyDescent="0.3">
      <c r="A260" s="96"/>
      <c r="B260" s="163"/>
      <c r="C260" s="157" t="s">
        <v>27</v>
      </c>
      <c r="D260" s="158">
        <v>1E-3</v>
      </c>
      <c r="E260" s="159">
        <v>12.68</v>
      </c>
      <c r="F260" s="160">
        <v>0.01</v>
      </c>
      <c r="G260" s="161"/>
      <c r="H260" s="161"/>
      <c r="I260" s="103"/>
      <c r="J260" s="161"/>
      <c r="K260" s="161"/>
      <c r="L260" s="161"/>
      <c r="M260" s="161"/>
      <c r="N260" s="161"/>
      <c r="O260" s="161"/>
      <c r="P260" s="161"/>
      <c r="Q260" s="161"/>
      <c r="R260" s="162"/>
      <c r="S260" s="162"/>
      <c r="T260" s="162"/>
      <c r="U260" s="35"/>
      <c r="V260" s="58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9"/>
    </row>
    <row r="261" spans="1:39" s="48" customFormat="1" ht="18.75" x14ac:dyDescent="0.3">
      <c r="A261" s="96"/>
      <c r="B261" s="84"/>
      <c r="C261" s="56" t="s">
        <v>103</v>
      </c>
      <c r="D261" s="68">
        <v>0.04</v>
      </c>
      <c r="E261" s="67">
        <v>177.25</v>
      </c>
      <c r="F261" s="72">
        <f>PRODUCT(D261:E261)</f>
        <v>7.09</v>
      </c>
      <c r="G261" s="68">
        <f>W261*D261</f>
        <v>5</v>
      </c>
      <c r="H261" s="68">
        <f>X261*D261</f>
        <v>4.6000000000000005</v>
      </c>
      <c r="I261" s="68">
        <f>Y261*D261</f>
        <v>0.28000000000000003</v>
      </c>
      <c r="J261" s="68">
        <f>Z261*D261</f>
        <v>53.6</v>
      </c>
      <c r="K261" s="68">
        <f>AA262*D261</f>
        <v>0</v>
      </c>
      <c r="L261" s="68">
        <f>AB261*D261</f>
        <v>22</v>
      </c>
      <c r="M261" s="68">
        <f>AC261*D261</f>
        <v>4.8</v>
      </c>
      <c r="N261" s="68">
        <f>AD261*D261</f>
        <v>76.8</v>
      </c>
      <c r="O261" s="68">
        <f>AE261*D261</f>
        <v>1</v>
      </c>
      <c r="P261" s="68">
        <f>AF261*D261</f>
        <v>0</v>
      </c>
      <c r="Q261" s="68">
        <f>AG261*D261</f>
        <v>0.1</v>
      </c>
      <c r="R261" s="56">
        <f>AH262*D261</f>
        <v>0</v>
      </c>
      <c r="S261" s="56">
        <f>AI261*D261</f>
        <v>0.17600000000000002</v>
      </c>
      <c r="T261" s="56">
        <f>AJ261*D261</f>
        <v>7.5999999999999998E-2</v>
      </c>
      <c r="U261" s="51">
        <f>AK261*D261</f>
        <v>0</v>
      </c>
      <c r="V261" s="51">
        <f>AL261*D261</f>
        <v>62.800000000000004</v>
      </c>
      <c r="W261" s="49">
        <v>125</v>
      </c>
      <c r="X261" s="49">
        <v>115</v>
      </c>
      <c r="Y261" s="49">
        <v>7</v>
      </c>
      <c r="Z261" s="49">
        <v>1340</v>
      </c>
      <c r="AA261" s="49">
        <v>1400</v>
      </c>
      <c r="AB261" s="49">
        <v>550</v>
      </c>
      <c r="AC261" s="49">
        <v>120</v>
      </c>
      <c r="AD261" s="49">
        <v>1920</v>
      </c>
      <c r="AE261" s="49">
        <v>25</v>
      </c>
      <c r="AF261" s="49">
        <v>0</v>
      </c>
      <c r="AG261" s="49">
        <v>2.5</v>
      </c>
      <c r="AH261" s="49">
        <v>0.7</v>
      </c>
      <c r="AI261" s="49">
        <v>4.4000000000000004</v>
      </c>
      <c r="AJ261" s="49">
        <v>1.9</v>
      </c>
      <c r="AK261" s="49">
        <v>0</v>
      </c>
      <c r="AL261" s="49">
        <v>1570</v>
      </c>
    </row>
    <row r="262" spans="1:39" ht="18.75" x14ac:dyDescent="0.3">
      <c r="A262" s="96"/>
      <c r="B262" s="80"/>
      <c r="C262" s="75" t="s">
        <v>30</v>
      </c>
      <c r="D262" s="66">
        <v>0</v>
      </c>
      <c r="E262" s="67">
        <v>0</v>
      </c>
      <c r="F262" s="81">
        <v>11.18</v>
      </c>
      <c r="G262" s="82">
        <f t="shared" ref="G262:V262" si="176">SUM(G261:G261)</f>
        <v>5</v>
      </c>
      <c r="H262" s="82">
        <f t="shared" si="176"/>
        <v>4.6000000000000005</v>
      </c>
      <c r="I262" s="82">
        <f t="shared" si="176"/>
        <v>0.28000000000000003</v>
      </c>
      <c r="J262" s="82">
        <f t="shared" si="176"/>
        <v>53.6</v>
      </c>
      <c r="K262" s="82">
        <f t="shared" si="176"/>
        <v>0</v>
      </c>
      <c r="L262" s="82">
        <f t="shared" si="176"/>
        <v>22</v>
      </c>
      <c r="M262" s="82">
        <f t="shared" si="176"/>
        <v>4.8</v>
      </c>
      <c r="N262" s="82">
        <f t="shared" si="176"/>
        <v>76.8</v>
      </c>
      <c r="O262" s="82">
        <f t="shared" si="176"/>
        <v>1</v>
      </c>
      <c r="P262" s="82">
        <f t="shared" si="176"/>
        <v>0</v>
      </c>
      <c r="Q262" s="82">
        <f t="shared" si="176"/>
        <v>0.1</v>
      </c>
      <c r="R262" s="64">
        <f t="shared" si="176"/>
        <v>0</v>
      </c>
      <c r="S262" s="64">
        <f t="shared" si="176"/>
        <v>0.17600000000000002</v>
      </c>
      <c r="T262" s="64">
        <f t="shared" si="176"/>
        <v>7.5999999999999998E-2</v>
      </c>
      <c r="U262" s="11">
        <f t="shared" si="176"/>
        <v>0</v>
      </c>
      <c r="V262" s="11">
        <f t="shared" si="176"/>
        <v>62.800000000000004</v>
      </c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</row>
    <row r="263" spans="1:39" s="26" customFormat="1" ht="27" customHeight="1" x14ac:dyDescent="0.3">
      <c r="A263" s="98"/>
      <c r="B263" s="102" t="s">
        <v>114</v>
      </c>
      <c r="C263" s="56" t="s">
        <v>19</v>
      </c>
      <c r="D263" s="66">
        <v>0.01</v>
      </c>
      <c r="E263" s="67">
        <v>417.9</v>
      </c>
      <c r="F263" s="72">
        <f>D263*E263</f>
        <v>4.1790000000000003</v>
      </c>
      <c r="G263" s="66">
        <f>W263*D263</f>
        <v>2.3000000000000003</v>
      </c>
      <c r="H263" s="66">
        <f>X263*D263</f>
        <v>2.9</v>
      </c>
      <c r="I263" s="66">
        <f>Y263*D263</f>
        <v>0</v>
      </c>
      <c r="J263" s="66">
        <f>Z263*D263</f>
        <v>82</v>
      </c>
      <c r="K263" s="66">
        <f>AA263*D263</f>
        <v>11.6</v>
      </c>
      <c r="L263" s="66">
        <f>AB263*D263</f>
        <v>100</v>
      </c>
      <c r="M263" s="66">
        <f>AC263*D263</f>
        <v>5</v>
      </c>
      <c r="N263" s="66">
        <f>AD263*D263</f>
        <v>54</v>
      </c>
      <c r="O263" s="66">
        <f>AE263*D263</f>
        <v>0.11</v>
      </c>
      <c r="P263" s="66">
        <f>AF263*D263</f>
        <v>1.7000000000000001E-2</v>
      </c>
      <c r="Q263" s="66">
        <f>AG263*D263</f>
        <v>2.6000000000000002E-2</v>
      </c>
      <c r="R263" s="56">
        <f>AH263*D263</f>
        <v>4.0000000000000001E-3</v>
      </c>
      <c r="S263" s="56">
        <f>AI263*D263</f>
        <v>0.03</v>
      </c>
      <c r="T263" s="56">
        <f>AJ263*D263</f>
        <v>1.4999999999999999E-2</v>
      </c>
      <c r="U263" s="13">
        <f>AK263*D263</f>
        <v>0.16</v>
      </c>
      <c r="V263" s="13">
        <f>AL263*D263</f>
        <v>36</v>
      </c>
      <c r="W263" s="10">
        <v>230</v>
      </c>
      <c r="X263" s="10">
        <v>290</v>
      </c>
      <c r="Y263" s="10">
        <v>0</v>
      </c>
      <c r="Z263" s="10">
        <v>8200</v>
      </c>
      <c r="AA263" s="10">
        <v>1160</v>
      </c>
      <c r="AB263" s="10">
        <v>10000</v>
      </c>
      <c r="AC263" s="10">
        <v>500</v>
      </c>
      <c r="AD263" s="10">
        <v>5400</v>
      </c>
      <c r="AE263" s="10">
        <v>11</v>
      </c>
      <c r="AF263" s="10">
        <v>1.7</v>
      </c>
      <c r="AG263" s="10">
        <v>2.6</v>
      </c>
      <c r="AH263" s="10">
        <v>0.4</v>
      </c>
      <c r="AI263" s="10">
        <v>3</v>
      </c>
      <c r="AJ263" s="10">
        <v>1.5</v>
      </c>
      <c r="AK263" s="10">
        <v>16</v>
      </c>
      <c r="AL263" s="10">
        <v>3600</v>
      </c>
      <c r="AM263"/>
    </row>
    <row r="264" spans="1:39" s="26" customFormat="1" ht="27" customHeight="1" x14ac:dyDescent="0.3">
      <c r="A264" s="164"/>
      <c r="B264" s="102" t="s">
        <v>154</v>
      </c>
      <c r="C264" s="89" t="s">
        <v>144</v>
      </c>
      <c r="D264" s="90">
        <v>5.0000000000000001E-3</v>
      </c>
      <c r="E264" s="91">
        <v>446.53</v>
      </c>
      <c r="F264" s="92">
        <v>2.23</v>
      </c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56"/>
      <c r="S264" s="56"/>
      <c r="T264" s="56"/>
      <c r="U264" s="51"/>
      <c r="V264" s="51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8"/>
    </row>
    <row r="265" spans="1:39" ht="18.75" x14ac:dyDescent="0.3">
      <c r="A265" s="83"/>
      <c r="B265" s="165"/>
      <c r="C265" s="56" t="s">
        <v>108</v>
      </c>
      <c r="D265" s="66">
        <v>0.03</v>
      </c>
      <c r="E265" s="67">
        <v>71.94</v>
      </c>
      <c r="F265" s="72">
        <f>D265*E265</f>
        <v>2.1581999999999999</v>
      </c>
      <c r="G265" s="66">
        <f>W265*D265</f>
        <v>2.31</v>
      </c>
      <c r="H265" s="66">
        <f>X265*D265</f>
        <v>0.89999999999999991</v>
      </c>
      <c r="I265" s="66">
        <f>Y265*D265</f>
        <v>14.94</v>
      </c>
      <c r="J265" s="66">
        <f>Z265*D265</f>
        <v>128.69999999999999</v>
      </c>
      <c r="K265" s="66">
        <f>AA266*D265</f>
        <v>0</v>
      </c>
      <c r="L265" s="66">
        <f>AB265*D265</f>
        <v>6.6</v>
      </c>
      <c r="M265" s="66">
        <f>AC265*D265</f>
        <v>9.9</v>
      </c>
      <c r="N265" s="66">
        <f>AD265*D265</f>
        <v>25.5</v>
      </c>
      <c r="O265" s="66">
        <f>AE265*D265</f>
        <v>0.6</v>
      </c>
      <c r="P265" s="66">
        <f>AF265*D265</f>
        <v>0</v>
      </c>
      <c r="Q265" s="66">
        <f>AG265*D265</f>
        <v>0</v>
      </c>
      <c r="R265" s="56">
        <f>AH266*D265</f>
        <v>0</v>
      </c>
      <c r="S265" s="56">
        <f>AI265*D265</f>
        <v>1.4999999999999999E-2</v>
      </c>
      <c r="T265" s="56">
        <f>AJ265*D265</f>
        <v>0.47099999999999997</v>
      </c>
      <c r="U265" s="13">
        <f>AK265*D265</f>
        <v>0</v>
      </c>
      <c r="V265" s="13">
        <f>AL265*D265</f>
        <v>78.599999999999994</v>
      </c>
      <c r="W265" s="10">
        <v>77</v>
      </c>
      <c r="X265" s="10">
        <v>30</v>
      </c>
      <c r="Y265" s="10">
        <v>498</v>
      </c>
      <c r="Z265" s="10">
        <v>4290</v>
      </c>
      <c r="AA265" s="10">
        <v>1310</v>
      </c>
      <c r="AB265" s="10">
        <v>220</v>
      </c>
      <c r="AC265" s="10">
        <v>330</v>
      </c>
      <c r="AD265" s="10">
        <v>850</v>
      </c>
      <c r="AE265" s="10">
        <v>20</v>
      </c>
      <c r="AF265" s="10">
        <v>0</v>
      </c>
      <c r="AG265" s="10">
        <v>0</v>
      </c>
      <c r="AH265" s="10">
        <v>1.6</v>
      </c>
      <c r="AI265" s="10">
        <v>0.5</v>
      </c>
      <c r="AJ265" s="10">
        <v>15.7</v>
      </c>
      <c r="AK265" s="10">
        <v>0</v>
      </c>
      <c r="AL265" s="10">
        <v>2620</v>
      </c>
    </row>
    <row r="266" spans="1:39" ht="18.75" x14ac:dyDescent="0.3">
      <c r="A266" s="83"/>
      <c r="B266" s="94"/>
      <c r="C266" s="56" t="s">
        <v>30</v>
      </c>
      <c r="D266" s="66"/>
      <c r="E266" s="66"/>
      <c r="F266" s="95">
        <f t="shared" ref="F266:V266" si="177">SUM(F263:F265)</f>
        <v>8.5671999999999997</v>
      </c>
      <c r="G266" s="82">
        <f t="shared" si="177"/>
        <v>4.6100000000000003</v>
      </c>
      <c r="H266" s="82">
        <f t="shared" si="177"/>
        <v>3.8</v>
      </c>
      <c r="I266" s="82">
        <f t="shared" si="177"/>
        <v>14.94</v>
      </c>
      <c r="J266" s="82">
        <f t="shared" si="177"/>
        <v>210.7</v>
      </c>
      <c r="K266" s="82">
        <f t="shared" si="177"/>
        <v>11.6</v>
      </c>
      <c r="L266" s="82">
        <f t="shared" si="177"/>
        <v>106.6</v>
      </c>
      <c r="M266" s="82">
        <f t="shared" si="177"/>
        <v>14.9</v>
      </c>
      <c r="N266" s="82">
        <f t="shared" si="177"/>
        <v>79.5</v>
      </c>
      <c r="O266" s="82">
        <f t="shared" si="177"/>
        <v>0.71</v>
      </c>
      <c r="P266" s="82">
        <f t="shared" si="177"/>
        <v>1.7000000000000001E-2</v>
      </c>
      <c r="Q266" s="82">
        <f t="shared" si="177"/>
        <v>2.6000000000000002E-2</v>
      </c>
      <c r="R266" s="64">
        <f t="shared" si="177"/>
        <v>4.0000000000000001E-3</v>
      </c>
      <c r="S266" s="64">
        <f t="shared" si="177"/>
        <v>4.4999999999999998E-2</v>
      </c>
      <c r="T266" s="64">
        <f t="shared" si="177"/>
        <v>0.48599999999999999</v>
      </c>
      <c r="U266" s="11">
        <f t="shared" si="177"/>
        <v>0.16</v>
      </c>
      <c r="V266" s="11">
        <f t="shared" si="177"/>
        <v>114.6</v>
      </c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</row>
    <row r="267" spans="1:39" ht="18.75" x14ac:dyDescent="0.3">
      <c r="A267" s="83"/>
      <c r="B267" s="70" t="s">
        <v>146</v>
      </c>
      <c r="C267" s="75" t="s">
        <v>14</v>
      </c>
      <c r="D267" s="66">
        <v>1E-3</v>
      </c>
      <c r="E267" s="67">
        <v>370.5</v>
      </c>
      <c r="F267" s="72">
        <f>D267*E267</f>
        <v>0.3705</v>
      </c>
      <c r="G267" s="66">
        <f>W267*D267</f>
        <v>0</v>
      </c>
      <c r="H267" s="66">
        <f>X267*D267</f>
        <v>0</v>
      </c>
      <c r="I267" s="66">
        <f>Y267*D267</f>
        <v>0</v>
      </c>
      <c r="J267" s="66">
        <f>Z267*D267</f>
        <v>0</v>
      </c>
      <c r="K267" s="66">
        <f>AA268*D267</f>
        <v>0.03</v>
      </c>
      <c r="L267" s="66">
        <f>AB267*D267</f>
        <v>0</v>
      </c>
      <c r="M267" s="66">
        <f>AC267*D267</f>
        <v>0</v>
      </c>
      <c r="N267" s="66">
        <f>AD267*D267</f>
        <v>0</v>
      </c>
      <c r="O267" s="66">
        <f>AE267*D267</f>
        <v>0</v>
      </c>
      <c r="P267" s="66">
        <f>AF267*D267</f>
        <v>0</v>
      </c>
      <c r="Q267" s="66">
        <f>AG267*D267</f>
        <v>0</v>
      </c>
      <c r="R267" s="56">
        <f>AH268*D267</f>
        <v>0</v>
      </c>
      <c r="S267" s="56">
        <f>AI267*D267</f>
        <v>0</v>
      </c>
      <c r="T267" s="56">
        <f>AJ267*D267</f>
        <v>0</v>
      </c>
      <c r="U267" s="13">
        <f>AK267*D267</f>
        <v>0</v>
      </c>
      <c r="V267" s="13">
        <f>AL267*D267</f>
        <v>0</v>
      </c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</row>
    <row r="268" spans="1:39" ht="18.75" x14ac:dyDescent="0.3">
      <c r="A268" s="83"/>
      <c r="B268" s="84" t="s">
        <v>84</v>
      </c>
      <c r="C268" s="75" t="s">
        <v>15</v>
      </c>
      <c r="D268" s="66">
        <v>1.4999999999999999E-2</v>
      </c>
      <c r="E268" s="67">
        <v>45.83</v>
      </c>
      <c r="F268" s="72">
        <f>D268*E268</f>
        <v>0.68744999999999989</v>
      </c>
      <c r="G268" s="66">
        <f>W268*D268</f>
        <v>0</v>
      </c>
      <c r="H268" s="66">
        <f>X268*D268</f>
        <v>0</v>
      </c>
      <c r="I268" s="66">
        <f>Y268*D268</f>
        <v>19.38</v>
      </c>
      <c r="J268" s="66">
        <f>Z268*D268</f>
        <v>0.15</v>
      </c>
      <c r="K268" s="66">
        <f>AA268*D268</f>
        <v>0.44999999999999996</v>
      </c>
      <c r="L268" s="66">
        <f>AB268*D268</f>
        <v>0.3</v>
      </c>
      <c r="M268" s="66">
        <f>AC268*D268</f>
        <v>0</v>
      </c>
      <c r="N268" s="66">
        <f>AD268*D268</f>
        <v>0</v>
      </c>
      <c r="O268" s="66">
        <f>AE268*D268</f>
        <v>4.4999999999999998E-2</v>
      </c>
      <c r="P268" s="66">
        <f>AF268*D268</f>
        <v>0</v>
      </c>
      <c r="Q268" s="66">
        <f>AG268*D268</f>
        <v>0</v>
      </c>
      <c r="R268" s="56">
        <f>AH268*D268</f>
        <v>0</v>
      </c>
      <c r="S268" s="56">
        <f>AI268*D268</f>
        <v>0</v>
      </c>
      <c r="T268" s="56">
        <f>AJ268*D268</f>
        <v>0</v>
      </c>
      <c r="U268" s="13">
        <f>AK268*D268</f>
        <v>0</v>
      </c>
      <c r="V268" s="13">
        <f>AL268*D268</f>
        <v>91.99499999999999</v>
      </c>
      <c r="W268" s="10">
        <v>0</v>
      </c>
      <c r="X268" s="10">
        <v>0</v>
      </c>
      <c r="Y268" s="10">
        <v>1292</v>
      </c>
      <c r="Z268" s="10">
        <v>10</v>
      </c>
      <c r="AA268" s="10">
        <v>30</v>
      </c>
      <c r="AB268" s="10">
        <v>20</v>
      </c>
      <c r="AC268" s="10">
        <v>0</v>
      </c>
      <c r="AD268" s="10">
        <v>0</v>
      </c>
      <c r="AE268" s="10">
        <v>3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6133</v>
      </c>
    </row>
    <row r="269" spans="1:39" ht="18.75" x14ac:dyDescent="0.3">
      <c r="A269" s="83"/>
      <c r="B269" s="105"/>
      <c r="C269" s="75" t="s">
        <v>16</v>
      </c>
      <c r="D269" s="66"/>
      <c r="E269" s="67"/>
      <c r="F269" s="81">
        <f>SUM(F267:F268)</f>
        <v>1.0579499999999999</v>
      </c>
      <c r="G269" s="82">
        <f t="shared" ref="G269:V269" si="178">SUM(G267:G268)</f>
        <v>0</v>
      </c>
      <c r="H269" s="82">
        <f t="shared" si="178"/>
        <v>0</v>
      </c>
      <c r="I269" s="82">
        <f t="shared" si="178"/>
        <v>19.38</v>
      </c>
      <c r="J269" s="82">
        <f t="shared" si="178"/>
        <v>0.15</v>
      </c>
      <c r="K269" s="82">
        <f t="shared" si="178"/>
        <v>0.48</v>
      </c>
      <c r="L269" s="82">
        <f t="shared" si="178"/>
        <v>0.3</v>
      </c>
      <c r="M269" s="82">
        <f t="shared" si="178"/>
        <v>0</v>
      </c>
      <c r="N269" s="82">
        <f t="shared" si="178"/>
        <v>0</v>
      </c>
      <c r="O269" s="82">
        <f t="shared" si="178"/>
        <v>4.4999999999999998E-2</v>
      </c>
      <c r="P269" s="82">
        <f t="shared" si="178"/>
        <v>0</v>
      </c>
      <c r="Q269" s="82">
        <f t="shared" si="178"/>
        <v>0</v>
      </c>
      <c r="R269" s="64">
        <f t="shared" si="178"/>
        <v>0</v>
      </c>
      <c r="S269" s="64">
        <f t="shared" si="178"/>
        <v>0</v>
      </c>
      <c r="T269" s="64">
        <f t="shared" si="178"/>
        <v>0</v>
      </c>
      <c r="U269" s="11">
        <f t="shared" si="178"/>
        <v>0</v>
      </c>
      <c r="V269" s="11">
        <f t="shared" si="178"/>
        <v>91.99499999999999</v>
      </c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</row>
    <row r="270" spans="1:39" ht="18.75" x14ac:dyDescent="0.3">
      <c r="A270" s="83"/>
      <c r="B270" s="233" t="s">
        <v>109</v>
      </c>
      <c r="C270" s="234"/>
      <c r="D270" s="99"/>
      <c r="E270" s="99"/>
      <c r="F270" s="100">
        <f t="shared" ref="F270:V270" si="179">F262+F266+F269</f>
        <v>20.805149999999998</v>
      </c>
      <c r="G270" s="101">
        <f t="shared" si="179"/>
        <v>9.61</v>
      </c>
      <c r="H270" s="101">
        <f t="shared" si="179"/>
        <v>8.4</v>
      </c>
      <c r="I270" s="101">
        <f t="shared" si="179"/>
        <v>34.599999999999994</v>
      </c>
      <c r="J270" s="101">
        <f t="shared" si="179"/>
        <v>264.45</v>
      </c>
      <c r="K270" s="101">
        <f t="shared" si="179"/>
        <v>12.08</v>
      </c>
      <c r="L270" s="101">
        <f t="shared" si="179"/>
        <v>128.9</v>
      </c>
      <c r="M270" s="101">
        <f t="shared" si="179"/>
        <v>19.7</v>
      </c>
      <c r="N270" s="101">
        <f t="shared" si="179"/>
        <v>156.30000000000001</v>
      </c>
      <c r="O270" s="101">
        <f t="shared" si="179"/>
        <v>1.7549999999999999</v>
      </c>
      <c r="P270" s="101">
        <f t="shared" si="179"/>
        <v>1.7000000000000001E-2</v>
      </c>
      <c r="Q270" s="101">
        <f t="shared" si="179"/>
        <v>0.126</v>
      </c>
      <c r="R270" s="98">
        <f t="shared" si="179"/>
        <v>4.0000000000000001E-3</v>
      </c>
      <c r="S270" s="98">
        <f t="shared" si="179"/>
        <v>0.22100000000000003</v>
      </c>
      <c r="T270" s="98">
        <f t="shared" si="179"/>
        <v>0.56199999999999994</v>
      </c>
      <c r="U270" s="28">
        <f t="shared" si="179"/>
        <v>0.16</v>
      </c>
      <c r="V270" s="28">
        <f t="shared" si="179"/>
        <v>269.39499999999998</v>
      </c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</row>
    <row r="271" spans="1:39" ht="18.75" x14ac:dyDescent="0.3">
      <c r="A271" s="83"/>
      <c r="B271" s="219" t="s">
        <v>20</v>
      </c>
      <c r="C271" s="220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56"/>
      <c r="S271" s="56"/>
      <c r="T271" s="56"/>
      <c r="U271" s="13"/>
      <c r="V271" s="13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</row>
    <row r="272" spans="1:39" s="48" customFormat="1" ht="56.25" x14ac:dyDescent="0.3">
      <c r="A272" s="96"/>
      <c r="B272" s="187" t="s">
        <v>93</v>
      </c>
      <c r="C272" s="75" t="s">
        <v>150</v>
      </c>
      <c r="D272" s="186">
        <v>0.01</v>
      </c>
      <c r="E272" s="67">
        <v>31.37</v>
      </c>
      <c r="F272" s="72">
        <v>0.31</v>
      </c>
      <c r="G272" s="186">
        <f t="shared" ref="G272:G277" si="180">W272*D272</f>
        <v>1.04</v>
      </c>
      <c r="H272" s="186">
        <f t="shared" ref="H272:H277" si="181">X272*D272</f>
        <v>0.11</v>
      </c>
      <c r="I272" s="186">
        <f t="shared" ref="I272:I277" si="182">Y272*D272</f>
        <v>6.97</v>
      </c>
      <c r="J272" s="186">
        <f t="shared" ref="J272:J277" si="183">Z272*D272</f>
        <v>0.3</v>
      </c>
      <c r="K272" s="186">
        <f t="shared" ref="K272:K277" si="184">AA273*D272</f>
        <v>0</v>
      </c>
      <c r="L272" s="186">
        <f t="shared" ref="L272:L277" si="185">AB272*D272</f>
        <v>1.9000000000000001</v>
      </c>
      <c r="M272" s="186">
        <f t="shared" ref="M272:M277" si="186">AC272*D272</f>
        <v>1.6</v>
      </c>
      <c r="N272" s="186">
        <f t="shared" ref="N272:N277" si="187">AD272*D272</f>
        <v>8.7000000000000011</v>
      </c>
      <c r="O272" s="186">
        <f t="shared" ref="O272:O277" si="188">AE272*D272</f>
        <v>0.16</v>
      </c>
      <c r="P272" s="186">
        <f t="shared" ref="P272:P277" si="189">AF272*D272</f>
        <v>0</v>
      </c>
      <c r="Q272" s="186">
        <f t="shared" ref="Q272:Q277" si="190">AG272*D272</f>
        <v>0</v>
      </c>
      <c r="R272" s="56">
        <f t="shared" ref="R272:R277" si="191">AH273*D272</f>
        <v>0</v>
      </c>
      <c r="S272" s="56">
        <f t="shared" ref="S272:S277" si="192">AI272*D272</f>
        <v>4.0000000000000001E-3</v>
      </c>
      <c r="T272" s="56">
        <f t="shared" ref="T272:T277" si="193">AJ272*D272</f>
        <v>0.121</v>
      </c>
      <c r="U272" s="51">
        <f t="shared" ref="U272:U277" si="194">AK272*D272</f>
        <v>0</v>
      </c>
      <c r="V272" s="51">
        <f t="shared" ref="V272:V277" si="195">AL272*D272</f>
        <v>33.700000000000003</v>
      </c>
      <c r="W272" s="49">
        <v>104</v>
      </c>
      <c r="X272" s="49">
        <v>11</v>
      </c>
      <c r="Y272" s="49">
        <v>697</v>
      </c>
      <c r="Z272" s="49">
        <v>30</v>
      </c>
      <c r="AA272" s="49">
        <v>1230</v>
      </c>
      <c r="AB272" s="49">
        <v>190</v>
      </c>
      <c r="AC272" s="49">
        <v>160</v>
      </c>
      <c r="AD272" s="49">
        <v>870</v>
      </c>
      <c r="AE272" s="49">
        <v>16</v>
      </c>
      <c r="AF272" s="49">
        <v>0</v>
      </c>
      <c r="AG272" s="49">
        <v>0</v>
      </c>
      <c r="AH272" s="49">
        <v>1.7</v>
      </c>
      <c r="AI272" s="49">
        <v>0.4</v>
      </c>
      <c r="AJ272" s="49">
        <v>12.1</v>
      </c>
      <c r="AK272" s="49">
        <v>0</v>
      </c>
      <c r="AL272" s="49">
        <v>3370</v>
      </c>
    </row>
    <row r="273" spans="1:38" s="48" customFormat="1" ht="18.75" x14ac:dyDescent="0.3">
      <c r="A273" s="83"/>
      <c r="B273" s="105">
        <v>250</v>
      </c>
      <c r="C273" s="168" t="s">
        <v>23</v>
      </c>
      <c r="D273" s="186">
        <v>3.0000000000000001E-3</v>
      </c>
      <c r="E273" s="67">
        <v>91.9</v>
      </c>
      <c r="F273" s="72">
        <f t="shared" ref="F273:F277" si="196">D273*E273</f>
        <v>0.2757</v>
      </c>
      <c r="G273" s="186">
        <f t="shared" si="180"/>
        <v>0</v>
      </c>
      <c r="H273" s="186">
        <f t="shared" si="181"/>
        <v>2.9969999999999999</v>
      </c>
      <c r="I273" s="186">
        <f t="shared" si="182"/>
        <v>0</v>
      </c>
      <c r="J273" s="186">
        <f t="shared" si="183"/>
        <v>0</v>
      </c>
      <c r="K273" s="186">
        <f t="shared" si="184"/>
        <v>17.04</v>
      </c>
      <c r="L273" s="186">
        <f t="shared" si="185"/>
        <v>0</v>
      </c>
      <c r="M273" s="186">
        <f t="shared" si="186"/>
        <v>0</v>
      </c>
      <c r="N273" s="186">
        <f t="shared" si="187"/>
        <v>0</v>
      </c>
      <c r="O273" s="186">
        <f t="shared" si="188"/>
        <v>0</v>
      </c>
      <c r="P273" s="186">
        <f t="shared" si="189"/>
        <v>0</v>
      </c>
      <c r="Q273" s="186">
        <f t="shared" si="190"/>
        <v>0</v>
      </c>
      <c r="R273" s="56">
        <f t="shared" si="191"/>
        <v>3.5999999999999999E-3</v>
      </c>
      <c r="S273" s="56">
        <f t="shared" si="192"/>
        <v>0</v>
      </c>
      <c r="T273" s="56">
        <f t="shared" si="193"/>
        <v>0</v>
      </c>
      <c r="U273" s="51">
        <f t="shared" si="194"/>
        <v>0</v>
      </c>
      <c r="V273" s="51">
        <f t="shared" si="195"/>
        <v>26.97</v>
      </c>
      <c r="W273" s="49">
        <v>0</v>
      </c>
      <c r="X273" s="49">
        <v>999</v>
      </c>
      <c r="Y273" s="49">
        <v>0</v>
      </c>
      <c r="Z273" s="49">
        <v>0</v>
      </c>
      <c r="AA273" s="49">
        <v>0</v>
      </c>
      <c r="AB273" s="49">
        <v>0</v>
      </c>
      <c r="AC273" s="49">
        <v>0</v>
      </c>
      <c r="AD273" s="49">
        <v>0</v>
      </c>
      <c r="AE273" s="49">
        <v>0</v>
      </c>
      <c r="AF273" s="49">
        <v>0</v>
      </c>
      <c r="AG273" s="49">
        <v>0</v>
      </c>
      <c r="AH273" s="49">
        <v>0</v>
      </c>
      <c r="AI273" s="49">
        <v>0</v>
      </c>
      <c r="AJ273" s="49">
        <v>0</v>
      </c>
      <c r="AK273" s="49">
        <v>0</v>
      </c>
      <c r="AL273" s="49">
        <v>8990</v>
      </c>
    </row>
    <row r="274" spans="1:38" s="48" customFormat="1" ht="24.75" customHeight="1" x14ac:dyDescent="0.3">
      <c r="A274" s="1"/>
      <c r="B274" s="105"/>
      <c r="C274" s="75" t="s">
        <v>28</v>
      </c>
      <c r="D274" s="186">
        <v>0.1</v>
      </c>
      <c r="E274" s="67">
        <v>18</v>
      </c>
      <c r="F274" s="72">
        <f t="shared" si="196"/>
        <v>1.8</v>
      </c>
      <c r="G274" s="186">
        <f t="shared" si="180"/>
        <v>2</v>
      </c>
      <c r="H274" s="186">
        <f t="shared" si="181"/>
        <v>0.4</v>
      </c>
      <c r="I274" s="186">
        <f t="shared" si="182"/>
        <v>16.3</v>
      </c>
      <c r="J274" s="186">
        <f t="shared" si="183"/>
        <v>28</v>
      </c>
      <c r="K274" s="186">
        <f t="shared" si="184"/>
        <v>175</v>
      </c>
      <c r="L274" s="186">
        <f t="shared" si="185"/>
        <v>10</v>
      </c>
      <c r="M274" s="186">
        <f t="shared" si="186"/>
        <v>23</v>
      </c>
      <c r="N274" s="186">
        <f t="shared" si="187"/>
        <v>58</v>
      </c>
      <c r="O274" s="186">
        <f t="shared" si="188"/>
        <v>0.9</v>
      </c>
      <c r="P274" s="186">
        <f t="shared" si="189"/>
        <v>2.0000000000000004E-2</v>
      </c>
      <c r="Q274" s="186">
        <f t="shared" si="190"/>
        <v>0</v>
      </c>
      <c r="R274" s="56">
        <f t="shared" si="191"/>
        <v>0.05</v>
      </c>
      <c r="S274" s="56">
        <f t="shared" si="192"/>
        <v>6.9999999999999993E-2</v>
      </c>
      <c r="T274" s="56">
        <f t="shared" si="193"/>
        <v>1.3</v>
      </c>
      <c r="U274" s="51">
        <f t="shared" si="194"/>
        <v>20</v>
      </c>
      <c r="V274" s="51">
        <f t="shared" si="195"/>
        <v>80</v>
      </c>
      <c r="W274" s="49">
        <v>20</v>
      </c>
      <c r="X274" s="49">
        <v>4</v>
      </c>
      <c r="Y274" s="49">
        <v>163</v>
      </c>
      <c r="Z274" s="49">
        <v>280</v>
      </c>
      <c r="AA274" s="49">
        <v>5680</v>
      </c>
      <c r="AB274" s="49">
        <v>100</v>
      </c>
      <c r="AC274" s="49">
        <v>230</v>
      </c>
      <c r="AD274" s="49">
        <v>580</v>
      </c>
      <c r="AE274" s="49">
        <v>9</v>
      </c>
      <c r="AF274" s="49">
        <v>0.2</v>
      </c>
      <c r="AG274" s="49">
        <v>0</v>
      </c>
      <c r="AH274" s="49">
        <v>1.2</v>
      </c>
      <c r="AI274" s="49">
        <v>0.7</v>
      </c>
      <c r="AJ274" s="49">
        <v>13</v>
      </c>
      <c r="AK274" s="49">
        <v>200</v>
      </c>
      <c r="AL274" s="49">
        <v>800</v>
      </c>
    </row>
    <row r="275" spans="1:38" s="48" customFormat="1" ht="19.5" customHeight="1" x14ac:dyDescent="0.3">
      <c r="A275" s="83"/>
      <c r="B275" s="105"/>
      <c r="C275" s="75" t="s">
        <v>25</v>
      </c>
      <c r="D275" s="186">
        <v>1.2E-2</v>
      </c>
      <c r="E275" s="67">
        <v>17</v>
      </c>
      <c r="F275" s="72">
        <f t="shared" si="196"/>
        <v>0.20400000000000001</v>
      </c>
      <c r="G275" s="186">
        <f t="shared" si="180"/>
        <v>0.16800000000000001</v>
      </c>
      <c r="H275" s="186">
        <f t="shared" si="181"/>
        <v>0</v>
      </c>
      <c r="I275" s="186">
        <f t="shared" si="182"/>
        <v>1.0920000000000001</v>
      </c>
      <c r="J275" s="186">
        <f t="shared" si="183"/>
        <v>2.16</v>
      </c>
      <c r="K275" s="186">
        <f t="shared" si="184"/>
        <v>24</v>
      </c>
      <c r="L275" s="186">
        <f t="shared" si="185"/>
        <v>3.72</v>
      </c>
      <c r="M275" s="186">
        <f t="shared" si="186"/>
        <v>1.68</v>
      </c>
      <c r="N275" s="186">
        <f t="shared" si="187"/>
        <v>6.96</v>
      </c>
      <c r="O275" s="186">
        <f t="shared" si="188"/>
        <v>9.6000000000000002E-2</v>
      </c>
      <c r="P275" s="186">
        <f t="shared" si="189"/>
        <v>0</v>
      </c>
      <c r="Q275" s="186">
        <f t="shared" si="190"/>
        <v>0</v>
      </c>
      <c r="R275" s="56">
        <f t="shared" si="191"/>
        <v>7.1999999999999998E-3</v>
      </c>
      <c r="S275" s="56">
        <f t="shared" si="192"/>
        <v>2.4000000000000002E-3</v>
      </c>
      <c r="T275" s="56">
        <f t="shared" si="193"/>
        <v>2.4E-2</v>
      </c>
      <c r="U275" s="51">
        <f t="shared" si="194"/>
        <v>1.2</v>
      </c>
      <c r="V275" s="51">
        <f t="shared" si="195"/>
        <v>4.92</v>
      </c>
      <c r="W275" s="49">
        <v>14</v>
      </c>
      <c r="X275" s="49">
        <v>0</v>
      </c>
      <c r="Y275" s="49">
        <v>91</v>
      </c>
      <c r="Z275" s="49">
        <v>180</v>
      </c>
      <c r="AA275" s="49">
        <v>1750</v>
      </c>
      <c r="AB275" s="49">
        <v>310</v>
      </c>
      <c r="AC275" s="49">
        <v>140</v>
      </c>
      <c r="AD275" s="49">
        <v>580</v>
      </c>
      <c r="AE275" s="49">
        <v>8</v>
      </c>
      <c r="AF275" s="49">
        <v>0</v>
      </c>
      <c r="AG275" s="49">
        <v>0</v>
      </c>
      <c r="AH275" s="49">
        <v>0.5</v>
      </c>
      <c r="AI275" s="49">
        <v>0.2</v>
      </c>
      <c r="AJ275" s="49">
        <v>2</v>
      </c>
      <c r="AK275" s="49">
        <v>100</v>
      </c>
      <c r="AL275" s="49">
        <v>410</v>
      </c>
    </row>
    <row r="276" spans="1:38" s="48" customFormat="1" ht="21.75" customHeight="1" x14ac:dyDescent="0.3">
      <c r="A276" s="83"/>
      <c r="B276" s="105"/>
      <c r="C276" s="75" t="s">
        <v>26</v>
      </c>
      <c r="D276" s="186">
        <v>1.2E-2</v>
      </c>
      <c r="E276" s="67">
        <v>24</v>
      </c>
      <c r="F276" s="72">
        <f t="shared" si="196"/>
        <v>0.28800000000000003</v>
      </c>
      <c r="G276" s="186">
        <f t="shared" si="180"/>
        <v>0.156</v>
      </c>
      <c r="H276" s="186">
        <f t="shared" si="181"/>
        <v>1.2E-2</v>
      </c>
      <c r="I276" s="186">
        <f t="shared" si="182"/>
        <v>0.86399999999999999</v>
      </c>
      <c r="J276" s="186">
        <f t="shared" si="183"/>
        <v>2.52</v>
      </c>
      <c r="K276" s="186">
        <f t="shared" si="184"/>
        <v>0</v>
      </c>
      <c r="L276" s="186">
        <f t="shared" si="185"/>
        <v>6.12</v>
      </c>
      <c r="M276" s="186">
        <f t="shared" si="186"/>
        <v>4.5600000000000005</v>
      </c>
      <c r="N276" s="186">
        <f t="shared" si="187"/>
        <v>6.6000000000000005</v>
      </c>
      <c r="O276" s="186">
        <f t="shared" si="188"/>
        <v>8.4000000000000005E-2</v>
      </c>
      <c r="P276" s="186">
        <f t="shared" si="189"/>
        <v>1.08</v>
      </c>
      <c r="Q276" s="186">
        <f t="shared" si="190"/>
        <v>0</v>
      </c>
      <c r="R276" s="56">
        <f t="shared" si="191"/>
        <v>0</v>
      </c>
      <c r="S276" s="56">
        <f t="shared" si="192"/>
        <v>8.3999999999999995E-3</v>
      </c>
      <c r="T276" s="56">
        <f t="shared" si="193"/>
        <v>0.12</v>
      </c>
      <c r="U276" s="51">
        <f t="shared" si="194"/>
        <v>0.6</v>
      </c>
      <c r="V276" s="51">
        <f t="shared" si="195"/>
        <v>3.6</v>
      </c>
      <c r="W276" s="49">
        <v>13</v>
      </c>
      <c r="X276" s="49">
        <v>1</v>
      </c>
      <c r="Y276" s="49">
        <v>72</v>
      </c>
      <c r="Z276" s="49">
        <v>210</v>
      </c>
      <c r="AA276" s="49">
        <v>2000</v>
      </c>
      <c r="AB276" s="49">
        <v>510</v>
      </c>
      <c r="AC276" s="49">
        <v>380</v>
      </c>
      <c r="AD276" s="49">
        <v>550</v>
      </c>
      <c r="AE276" s="49">
        <v>7</v>
      </c>
      <c r="AF276" s="49">
        <v>90</v>
      </c>
      <c r="AG276" s="49">
        <v>0</v>
      </c>
      <c r="AH276" s="49">
        <v>0.6</v>
      </c>
      <c r="AI276" s="49">
        <v>0.7</v>
      </c>
      <c r="AJ276" s="49">
        <v>10</v>
      </c>
      <c r="AK276" s="49">
        <v>50</v>
      </c>
      <c r="AL276" s="49">
        <v>300</v>
      </c>
    </row>
    <row r="277" spans="1:38" s="48" customFormat="1" ht="18.75" x14ac:dyDescent="0.3">
      <c r="A277" s="83"/>
      <c r="B277" s="105"/>
      <c r="C277" s="75" t="s">
        <v>27</v>
      </c>
      <c r="D277" s="186">
        <v>2E-3</v>
      </c>
      <c r="E277" s="67">
        <v>12.68</v>
      </c>
      <c r="F277" s="72">
        <f t="shared" si="196"/>
        <v>2.5360000000000001E-2</v>
      </c>
      <c r="G277" s="186">
        <f t="shared" si="180"/>
        <v>0</v>
      </c>
      <c r="H277" s="186">
        <f t="shared" si="181"/>
        <v>0</v>
      </c>
      <c r="I277" s="186">
        <f t="shared" si="182"/>
        <v>0</v>
      </c>
      <c r="J277" s="186">
        <f t="shared" si="183"/>
        <v>0</v>
      </c>
      <c r="K277" s="186">
        <f t="shared" si="184"/>
        <v>0</v>
      </c>
      <c r="L277" s="186">
        <f t="shared" si="185"/>
        <v>0</v>
      </c>
      <c r="M277" s="186">
        <f t="shared" si="186"/>
        <v>0</v>
      </c>
      <c r="N277" s="186">
        <f t="shared" si="187"/>
        <v>0</v>
      </c>
      <c r="O277" s="186">
        <f t="shared" si="188"/>
        <v>0</v>
      </c>
      <c r="P277" s="186">
        <f t="shared" si="189"/>
        <v>0</v>
      </c>
      <c r="Q277" s="186">
        <f t="shared" si="190"/>
        <v>0</v>
      </c>
      <c r="R277" s="56">
        <f t="shared" si="191"/>
        <v>0</v>
      </c>
      <c r="S277" s="56">
        <f t="shared" si="192"/>
        <v>0</v>
      </c>
      <c r="T277" s="56">
        <f t="shared" si="193"/>
        <v>0</v>
      </c>
      <c r="U277" s="51">
        <f t="shared" si="194"/>
        <v>0</v>
      </c>
      <c r="V277" s="51">
        <f t="shared" si="195"/>
        <v>0</v>
      </c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</row>
    <row r="278" spans="1:38" s="48" customFormat="1" ht="18.75" x14ac:dyDescent="0.3">
      <c r="A278" s="83"/>
      <c r="B278" s="105"/>
      <c r="C278" s="75"/>
      <c r="D278" s="186"/>
      <c r="E278" s="67"/>
      <c r="F278" s="72"/>
      <c r="G278" s="186"/>
      <c r="H278" s="186"/>
      <c r="I278" s="186"/>
      <c r="J278" s="186"/>
      <c r="K278" s="186"/>
      <c r="L278" s="186"/>
      <c r="M278" s="186"/>
      <c r="N278" s="186"/>
      <c r="O278" s="186"/>
      <c r="P278" s="186"/>
      <c r="Q278" s="186"/>
      <c r="R278" s="56"/>
      <c r="S278" s="56"/>
      <c r="T278" s="56"/>
      <c r="U278" s="51"/>
      <c r="V278" s="51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</row>
    <row r="279" spans="1:38" s="48" customFormat="1" ht="18.75" x14ac:dyDescent="0.3">
      <c r="A279" s="83"/>
      <c r="B279" s="84"/>
      <c r="C279" s="75"/>
      <c r="D279" s="186"/>
      <c r="E279" s="67"/>
      <c r="F279" s="72"/>
      <c r="G279" s="186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56"/>
      <c r="S279" s="56"/>
      <c r="T279" s="56"/>
      <c r="U279" s="51"/>
      <c r="V279" s="51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</row>
    <row r="280" spans="1:38" s="48" customFormat="1" ht="18.75" x14ac:dyDescent="0.3">
      <c r="A280" s="64"/>
      <c r="B280" s="84"/>
      <c r="C280" s="75" t="s">
        <v>16</v>
      </c>
      <c r="D280" s="186">
        <v>0</v>
      </c>
      <c r="E280" s="67">
        <v>0</v>
      </c>
      <c r="F280" s="81">
        <v>2.91</v>
      </c>
      <c r="G280" s="82">
        <f t="shared" ref="G280:V280" si="197">SUM(G272:G279)</f>
        <v>3.3640000000000003</v>
      </c>
      <c r="H280" s="82">
        <f t="shared" si="197"/>
        <v>3.5189999999999997</v>
      </c>
      <c r="I280" s="82">
        <f t="shared" si="197"/>
        <v>25.225999999999999</v>
      </c>
      <c r="J280" s="82">
        <f t="shared" si="197"/>
        <v>32.980000000000004</v>
      </c>
      <c r="K280" s="82">
        <f t="shared" si="197"/>
        <v>216.04</v>
      </c>
      <c r="L280" s="82">
        <f t="shared" si="197"/>
        <v>21.740000000000002</v>
      </c>
      <c r="M280" s="82">
        <f t="shared" si="197"/>
        <v>30.840000000000003</v>
      </c>
      <c r="N280" s="82">
        <f t="shared" si="197"/>
        <v>80.259999999999991</v>
      </c>
      <c r="O280" s="82">
        <f t="shared" si="197"/>
        <v>1.2400000000000002</v>
      </c>
      <c r="P280" s="82">
        <f t="shared" si="197"/>
        <v>1.1000000000000001</v>
      </c>
      <c r="Q280" s="82">
        <f t="shared" si="197"/>
        <v>0</v>
      </c>
      <c r="R280" s="64">
        <f t="shared" si="197"/>
        <v>6.08E-2</v>
      </c>
      <c r="S280" s="64">
        <f t="shared" si="197"/>
        <v>8.48E-2</v>
      </c>
      <c r="T280" s="64">
        <f t="shared" si="197"/>
        <v>1.5649999999999999</v>
      </c>
      <c r="U280" s="50">
        <f t="shared" si="197"/>
        <v>21.8</v>
      </c>
      <c r="V280" s="50">
        <f t="shared" si="197"/>
        <v>149.19</v>
      </c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</row>
    <row r="281" spans="1:38" s="48" customFormat="1" ht="18.75" x14ac:dyDescent="0.3">
      <c r="A281" s="83"/>
      <c r="B281" s="84"/>
      <c r="C281" s="75"/>
      <c r="D281" s="186"/>
      <c r="E281" s="67"/>
      <c r="F281" s="72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56"/>
      <c r="S281" s="56"/>
      <c r="T281" s="56"/>
      <c r="U281" s="51"/>
      <c r="V281" s="51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</row>
    <row r="282" spans="1:38" s="48" customFormat="1" ht="18.75" x14ac:dyDescent="0.3">
      <c r="A282" s="83"/>
      <c r="B282" s="84"/>
      <c r="C282" s="75" t="s">
        <v>30</v>
      </c>
      <c r="D282" s="186">
        <v>0</v>
      </c>
      <c r="E282" s="67">
        <v>0</v>
      </c>
      <c r="F282" s="81">
        <f t="shared" ref="F282:V282" si="198">SUM(F281:F281)</f>
        <v>0</v>
      </c>
      <c r="G282" s="82">
        <f t="shared" si="198"/>
        <v>0</v>
      </c>
      <c r="H282" s="82">
        <f t="shared" si="198"/>
        <v>0</v>
      </c>
      <c r="I282" s="82">
        <f t="shared" si="198"/>
        <v>0</v>
      </c>
      <c r="J282" s="82">
        <f t="shared" si="198"/>
        <v>0</v>
      </c>
      <c r="K282" s="82">
        <f t="shared" si="198"/>
        <v>0</v>
      </c>
      <c r="L282" s="82">
        <f t="shared" si="198"/>
        <v>0</v>
      </c>
      <c r="M282" s="82">
        <f t="shared" si="198"/>
        <v>0</v>
      </c>
      <c r="N282" s="82">
        <f t="shared" si="198"/>
        <v>0</v>
      </c>
      <c r="O282" s="82">
        <f t="shared" si="198"/>
        <v>0</v>
      </c>
      <c r="P282" s="82">
        <f t="shared" si="198"/>
        <v>0</v>
      </c>
      <c r="Q282" s="82">
        <f t="shared" si="198"/>
        <v>0</v>
      </c>
      <c r="R282" s="64">
        <f t="shared" si="198"/>
        <v>0</v>
      </c>
      <c r="S282" s="64">
        <f t="shared" si="198"/>
        <v>0</v>
      </c>
      <c r="T282" s="64">
        <f t="shared" si="198"/>
        <v>0</v>
      </c>
      <c r="U282" s="50">
        <f t="shared" si="198"/>
        <v>0</v>
      </c>
      <c r="V282" s="50">
        <f t="shared" si="198"/>
        <v>0</v>
      </c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</row>
    <row r="283" spans="1:38" s="48" customFormat="1" ht="37.5" x14ac:dyDescent="0.3">
      <c r="A283" s="83"/>
      <c r="B283" s="187" t="s">
        <v>73</v>
      </c>
      <c r="C283" s="75" t="s">
        <v>28</v>
      </c>
      <c r="D283" s="186">
        <v>0.22800000000000001</v>
      </c>
      <c r="E283" s="67">
        <v>18</v>
      </c>
      <c r="F283" s="72">
        <f>D283*E283</f>
        <v>4.1040000000000001</v>
      </c>
      <c r="G283" s="186">
        <f>W283*D283</f>
        <v>4.5600000000000005</v>
      </c>
      <c r="H283" s="186">
        <f>X283*D283</f>
        <v>0.91200000000000003</v>
      </c>
      <c r="I283" s="186">
        <f>Y283*D283</f>
        <v>37.164000000000001</v>
      </c>
      <c r="J283" s="186">
        <f>Z283*D283</f>
        <v>63.84</v>
      </c>
      <c r="K283" s="186">
        <f>AA284*D283</f>
        <v>34.200000000000003</v>
      </c>
      <c r="L283" s="186">
        <f>AB283*D283</f>
        <v>22.8</v>
      </c>
      <c r="M283" s="186">
        <f>AC283*D283</f>
        <v>52.440000000000005</v>
      </c>
      <c r="N283" s="186">
        <f>AD283*D283</f>
        <v>132.24</v>
      </c>
      <c r="O283" s="186">
        <f>AE283*D283</f>
        <v>2.052</v>
      </c>
      <c r="P283" s="186">
        <f>AF283*D283</f>
        <v>4.5600000000000002E-2</v>
      </c>
      <c r="Q283" s="186">
        <f>AG283*D283</f>
        <v>0</v>
      </c>
      <c r="R283" s="56">
        <f>AH284*D283</f>
        <v>0</v>
      </c>
      <c r="S283" s="56">
        <f>AI283*D283</f>
        <v>0.15959999999999999</v>
      </c>
      <c r="T283" s="56">
        <f>AJ283*D283</f>
        <v>2.964</v>
      </c>
      <c r="U283" s="51">
        <f>AK283*D283</f>
        <v>45.6</v>
      </c>
      <c r="V283" s="51">
        <f>AL283*D283</f>
        <v>182.4</v>
      </c>
      <c r="W283" s="49">
        <v>20</v>
      </c>
      <c r="X283" s="49">
        <v>4</v>
      </c>
      <c r="Y283" s="49">
        <v>163</v>
      </c>
      <c r="Z283" s="49">
        <v>280</v>
      </c>
      <c r="AA283" s="49">
        <v>5680</v>
      </c>
      <c r="AB283" s="49">
        <v>100</v>
      </c>
      <c r="AC283" s="49">
        <v>230</v>
      </c>
      <c r="AD283" s="49">
        <v>580</v>
      </c>
      <c r="AE283" s="49">
        <v>9</v>
      </c>
      <c r="AF283" s="49">
        <v>0.2</v>
      </c>
      <c r="AG283" s="49">
        <v>0</v>
      </c>
      <c r="AH283" s="49">
        <v>1.2</v>
      </c>
      <c r="AI283" s="49">
        <v>0.7</v>
      </c>
      <c r="AJ283" s="49">
        <v>13</v>
      </c>
      <c r="AK283" s="49">
        <v>200</v>
      </c>
      <c r="AL283" s="49">
        <v>800</v>
      </c>
    </row>
    <row r="284" spans="1:38" s="48" customFormat="1" ht="37.5" x14ac:dyDescent="0.3">
      <c r="A284" s="83"/>
      <c r="B284" s="105">
        <v>200</v>
      </c>
      <c r="C284" s="71" t="s">
        <v>18</v>
      </c>
      <c r="D284" s="186">
        <v>8.9999999999999993E-3</v>
      </c>
      <c r="E284" s="67">
        <v>446.53</v>
      </c>
      <c r="F284" s="72">
        <f>D284*E284</f>
        <v>4.0187699999999991</v>
      </c>
      <c r="G284" s="186">
        <f>W284*D284</f>
        <v>4.4999999999999998E-2</v>
      </c>
      <c r="H284" s="186">
        <f>X284*D284</f>
        <v>7.4249999999999998</v>
      </c>
      <c r="I284" s="186">
        <f>Y284*D284</f>
        <v>7.1999999999999995E-2</v>
      </c>
      <c r="J284" s="186">
        <f>Z284*D284</f>
        <v>0.63</v>
      </c>
      <c r="K284" s="186">
        <f>AA284*D284</f>
        <v>1.3499999999999999</v>
      </c>
      <c r="L284" s="186">
        <f>AB284*D284</f>
        <v>1.0799999999999998</v>
      </c>
      <c r="M284" s="186">
        <f>AC284*D284</f>
        <v>3.5999999999999997E-2</v>
      </c>
      <c r="N284" s="186">
        <f>AD284*D284</f>
        <v>1.71</v>
      </c>
      <c r="O284" s="186">
        <f>AE284*D284</f>
        <v>1.7999999999999999E-2</v>
      </c>
      <c r="P284" s="186">
        <f>AF284*D284</f>
        <v>3.4199999999999994E-2</v>
      </c>
      <c r="Q284" s="186">
        <f>AG284*D284</f>
        <v>5.3100000000000001E-2</v>
      </c>
      <c r="R284" s="56">
        <f>AH284*D284</f>
        <v>0</v>
      </c>
      <c r="S284" s="56">
        <f>AI284*D284</f>
        <v>8.9999999999999993E-3</v>
      </c>
      <c r="T284" s="56">
        <f>AJ284*D284</f>
        <v>4.4999999999999997E-3</v>
      </c>
      <c r="U284" s="51">
        <f>AK284*D284</f>
        <v>0</v>
      </c>
      <c r="V284" s="51">
        <f>AL284*D284</f>
        <v>67.319999999999993</v>
      </c>
      <c r="W284" s="49">
        <v>5</v>
      </c>
      <c r="X284" s="49">
        <v>825</v>
      </c>
      <c r="Y284" s="49">
        <v>8</v>
      </c>
      <c r="Z284" s="49">
        <v>70</v>
      </c>
      <c r="AA284" s="49">
        <v>150</v>
      </c>
      <c r="AB284" s="49">
        <v>120</v>
      </c>
      <c r="AC284" s="49">
        <v>4</v>
      </c>
      <c r="AD284" s="49">
        <v>190</v>
      </c>
      <c r="AE284" s="49">
        <v>2</v>
      </c>
      <c r="AF284" s="49">
        <v>3.8</v>
      </c>
      <c r="AG284" s="49">
        <v>5.9</v>
      </c>
      <c r="AH284" s="49">
        <v>0</v>
      </c>
      <c r="AI284" s="49">
        <v>1</v>
      </c>
      <c r="AJ284" s="49">
        <v>0.5</v>
      </c>
      <c r="AK284" s="49">
        <v>0</v>
      </c>
      <c r="AL284" s="49">
        <v>7480</v>
      </c>
    </row>
    <row r="285" spans="1:38" s="48" customFormat="1" ht="18.75" x14ac:dyDescent="0.3">
      <c r="A285" s="83"/>
      <c r="B285" s="105"/>
      <c r="C285" s="75" t="s">
        <v>27</v>
      </c>
      <c r="D285" s="186">
        <v>1E-3</v>
      </c>
      <c r="E285" s="67">
        <v>12.68</v>
      </c>
      <c r="F285" s="72">
        <f>D285*E285</f>
        <v>1.268E-2</v>
      </c>
      <c r="G285" s="186">
        <f>W285*D285</f>
        <v>0.126</v>
      </c>
      <c r="H285" s="186">
        <f>X285*D285</f>
        <v>3.3000000000000002E-2</v>
      </c>
      <c r="I285" s="186">
        <f>Y285*D285</f>
        <v>0.621</v>
      </c>
      <c r="J285" s="186">
        <f>Z285*D285</f>
        <v>0.03</v>
      </c>
      <c r="K285" s="186">
        <f>AA286*D285</f>
        <v>0</v>
      </c>
      <c r="L285" s="186">
        <f>AB285*D285</f>
        <v>0.2</v>
      </c>
      <c r="M285" s="186">
        <f>AC285*D285</f>
        <v>2</v>
      </c>
      <c r="N285" s="186">
        <f>AD285*D285</f>
        <v>2.98</v>
      </c>
      <c r="O285" s="186">
        <f>AE285*D285</f>
        <v>6.7000000000000004E-2</v>
      </c>
      <c r="P285" s="186">
        <f>AF285*D285</f>
        <v>1E-4</v>
      </c>
      <c r="Q285" s="186">
        <f>AG285*D285</f>
        <v>0</v>
      </c>
      <c r="R285" s="56">
        <f>AH286*D285</f>
        <v>0</v>
      </c>
      <c r="S285" s="56">
        <f>AI285*D285</f>
        <v>2E-3</v>
      </c>
      <c r="T285" s="56">
        <f>AJ285*D285</f>
        <v>4.19E-2</v>
      </c>
      <c r="U285" s="51">
        <f>AK285*D285</f>
        <v>0</v>
      </c>
      <c r="V285" s="51">
        <f>AL285*D285</f>
        <v>3.35</v>
      </c>
      <c r="W285" s="49">
        <v>126</v>
      </c>
      <c r="X285" s="49">
        <v>33</v>
      </c>
      <c r="Y285" s="49">
        <v>621</v>
      </c>
      <c r="Z285" s="49">
        <v>30</v>
      </c>
      <c r="AA285" s="49">
        <v>3800</v>
      </c>
      <c r="AB285" s="49">
        <v>200</v>
      </c>
      <c r="AC285" s="49">
        <v>2000</v>
      </c>
      <c r="AD285" s="49">
        <v>2980</v>
      </c>
      <c r="AE285" s="49">
        <v>67</v>
      </c>
      <c r="AF285" s="49">
        <v>0.1</v>
      </c>
      <c r="AG285" s="49">
        <v>0</v>
      </c>
      <c r="AH285" s="49">
        <v>4.3</v>
      </c>
      <c r="AI285" s="49">
        <v>2</v>
      </c>
      <c r="AJ285" s="49">
        <v>41.9</v>
      </c>
      <c r="AK285" s="49">
        <v>0</v>
      </c>
      <c r="AL285" s="49">
        <v>3350</v>
      </c>
    </row>
    <row r="286" spans="1:38" s="48" customFormat="1" ht="18.75" x14ac:dyDescent="0.3">
      <c r="A286" s="83"/>
      <c r="B286" s="105"/>
      <c r="C286" s="75"/>
      <c r="D286" s="186"/>
      <c r="E286" s="67"/>
      <c r="F286" s="72"/>
      <c r="G286" s="186"/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56"/>
      <c r="S286" s="56"/>
      <c r="T286" s="56"/>
      <c r="U286" s="51"/>
      <c r="V286" s="51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</row>
    <row r="287" spans="1:38" s="48" customFormat="1" ht="18.75" x14ac:dyDescent="0.3">
      <c r="A287" s="83"/>
      <c r="B287" s="190"/>
      <c r="C287" s="106" t="s">
        <v>30</v>
      </c>
      <c r="D287" s="186"/>
      <c r="E287" s="186"/>
      <c r="F287" s="95">
        <f>SUM(F283:F286)</f>
        <v>8.1354499999999987</v>
      </c>
      <c r="G287" s="107">
        <f t="shared" ref="G287:V287" si="199">SUM(G283:G286)</f>
        <v>4.7310000000000008</v>
      </c>
      <c r="H287" s="107">
        <f t="shared" si="199"/>
        <v>8.3699999999999992</v>
      </c>
      <c r="I287" s="107">
        <f t="shared" si="199"/>
        <v>37.857000000000006</v>
      </c>
      <c r="J287" s="107">
        <f t="shared" si="199"/>
        <v>64.5</v>
      </c>
      <c r="K287" s="107">
        <f t="shared" si="199"/>
        <v>35.550000000000004</v>
      </c>
      <c r="L287" s="107">
        <f t="shared" si="199"/>
        <v>24.08</v>
      </c>
      <c r="M287" s="107">
        <f t="shared" si="199"/>
        <v>54.476000000000006</v>
      </c>
      <c r="N287" s="107">
        <f t="shared" si="199"/>
        <v>136.93</v>
      </c>
      <c r="O287" s="107">
        <f t="shared" si="199"/>
        <v>2.137</v>
      </c>
      <c r="P287" s="107">
        <f t="shared" si="199"/>
        <v>7.9899999999999999E-2</v>
      </c>
      <c r="Q287" s="107">
        <f t="shared" si="199"/>
        <v>5.3100000000000001E-2</v>
      </c>
      <c r="R287" s="108">
        <f t="shared" si="199"/>
        <v>0</v>
      </c>
      <c r="S287" s="108">
        <f t="shared" si="199"/>
        <v>0.1706</v>
      </c>
      <c r="T287" s="108">
        <f t="shared" si="199"/>
        <v>3.0104000000000002</v>
      </c>
      <c r="U287" s="12">
        <f t="shared" si="199"/>
        <v>45.6</v>
      </c>
      <c r="V287" s="12">
        <f t="shared" si="199"/>
        <v>253.07</v>
      </c>
    </row>
    <row r="288" spans="1:38" s="48" customFormat="1" ht="18.75" x14ac:dyDescent="0.3">
      <c r="A288" s="83"/>
      <c r="B288" s="187" t="s">
        <v>157</v>
      </c>
      <c r="C288" s="75" t="s">
        <v>15</v>
      </c>
      <c r="D288" s="186">
        <v>2E-3</v>
      </c>
      <c r="E288" s="67">
        <v>45.83</v>
      </c>
      <c r="F288" s="72">
        <f>D288*E288</f>
        <v>9.1660000000000005E-2</v>
      </c>
      <c r="G288" s="186">
        <f t="shared" ref="G288:G293" si="200">W288*D288</f>
        <v>0</v>
      </c>
      <c r="H288" s="186">
        <f t="shared" ref="H288:H293" si="201">X288*D288</f>
        <v>0</v>
      </c>
      <c r="I288" s="186">
        <f t="shared" ref="I288:I293" si="202">Y288*D288</f>
        <v>1.996</v>
      </c>
      <c r="J288" s="186">
        <f t="shared" ref="J288:J293" si="203">Z288*D288</f>
        <v>0.02</v>
      </c>
      <c r="K288" s="186">
        <f>AA288*D288</f>
        <v>0.06</v>
      </c>
      <c r="L288" s="186">
        <f t="shared" ref="L288:L293" si="204">AB288*D288</f>
        <v>0.04</v>
      </c>
      <c r="M288" s="186">
        <f t="shared" ref="M288:M293" si="205">AC288*D288</f>
        <v>0</v>
      </c>
      <c r="N288" s="186">
        <f t="shared" ref="N288:N293" si="206">AD288*D288</f>
        <v>0</v>
      </c>
      <c r="O288" s="186">
        <f t="shared" ref="O288:O293" si="207">AE288*D288</f>
        <v>6.0000000000000001E-3</v>
      </c>
      <c r="P288" s="186">
        <f t="shared" ref="P288:P293" si="208">AF288*D288</f>
        <v>0</v>
      </c>
      <c r="Q288" s="186">
        <f t="shared" ref="Q288:Q293" si="209">AG288*D288</f>
        <v>0</v>
      </c>
      <c r="R288" s="56">
        <f>AH288*D288</f>
        <v>0</v>
      </c>
      <c r="S288" s="56">
        <f t="shared" ref="S288:S293" si="210">AI288*D288</f>
        <v>0</v>
      </c>
      <c r="T288" s="56">
        <f t="shared" ref="T288:T293" si="211">AJ288*D288</f>
        <v>0</v>
      </c>
      <c r="U288" s="51">
        <f t="shared" ref="U288:U293" si="212">AK288*D288</f>
        <v>0</v>
      </c>
      <c r="V288" s="51">
        <f t="shared" ref="V288:V293" si="213">AL288*D288</f>
        <v>7.58</v>
      </c>
      <c r="W288" s="49">
        <v>0</v>
      </c>
      <c r="X288" s="49">
        <v>0</v>
      </c>
      <c r="Y288" s="49">
        <v>998</v>
      </c>
      <c r="Z288" s="49">
        <v>10</v>
      </c>
      <c r="AA288" s="49">
        <v>30</v>
      </c>
      <c r="AB288" s="49">
        <v>20</v>
      </c>
      <c r="AC288" s="49">
        <v>0</v>
      </c>
      <c r="AD288" s="49">
        <v>0</v>
      </c>
      <c r="AE288" s="49">
        <v>3</v>
      </c>
      <c r="AF288" s="49">
        <v>0</v>
      </c>
      <c r="AG288" s="49">
        <v>0</v>
      </c>
      <c r="AH288" s="49">
        <v>0</v>
      </c>
      <c r="AI288" s="49">
        <v>0</v>
      </c>
      <c r="AJ288" s="49">
        <v>0</v>
      </c>
      <c r="AK288" s="49">
        <v>0</v>
      </c>
      <c r="AL288" s="49">
        <v>3790</v>
      </c>
    </row>
    <row r="289" spans="1:39" s="48" customFormat="1" ht="18.75" x14ac:dyDescent="0.3">
      <c r="A289" s="83"/>
      <c r="B289" s="105"/>
      <c r="C289" s="75" t="s">
        <v>25</v>
      </c>
      <c r="D289" s="186">
        <v>0.02</v>
      </c>
      <c r="E289" s="67">
        <v>17</v>
      </c>
      <c r="F289" s="72">
        <f t="shared" ref="F289:F294" si="214">D289*E289</f>
        <v>0.34</v>
      </c>
      <c r="G289" s="186">
        <f t="shared" si="200"/>
        <v>0.28000000000000003</v>
      </c>
      <c r="H289" s="186">
        <f t="shared" si="201"/>
        <v>0</v>
      </c>
      <c r="I289" s="186">
        <f t="shared" si="202"/>
        <v>1.82</v>
      </c>
      <c r="J289" s="186">
        <f t="shared" si="203"/>
        <v>3.6</v>
      </c>
      <c r="K289" s="186">
        <f t="shared" ref="K289:K294" si="215">AA290*D289</f>
        <v>40</v>
      </c>
      <c r="L289" s="186">
        <f t="shared" si="204"/>
        <v>6.2</v>
      </c>
      <c r="M289" s="186">
        <f t="shared" si="205"/>
        <v>2.8000000000000003</v>
      </c>
      <c r="N289" s="186">
        <f t="shared" si="206"/>
        <v>11.6</v>
      </c>
      <c r="O289" s="186">
        <f t="shared" si="207"/>
        <v>0.16</v>
      </c>
      <c r="P289" s="186">
        <f t="shared" si="208"/>
        <v>0</v>
      </c>
      <c r="Q289" s="186">
        <f t="shared" si="209"/>
        <v>0</v>
      </c>
      <c r="R289" s="56">
        <f t="shared" ref="R289:R294" si="216">AH290*D289</f>
        <v>1.2E-2</v>
      </c>
      <c r="S289" s="56">
        <f t="shared" si="210"/>
        <v>4.0000000000000001E-3</v>
      </c>
      <c r="T289" s="56">
        <f t="shared" si="211"/>
        <v>0.04</v>
      </c>
      <c r="U289" s="51">
        <f t="shared" si="212"/>
        <v>2</v>
      </c>
      <c r="V289" s="51">
        <f t="shared" si="213"/>
        <v>8.1999999999999993</v>
      </c>
      <c r="W289" s="49">
        <v>14</v>
      </c>
      <c r="X289" s="49">
        <v>0</v>
      </c>
      <c r="Y289" s="49">
        <v>91</v>
      </c>
      <c r="Z289" s="49">
        <v>180</v>
      </c>
      <c r="AA289" s="49">
        <v>1750</v>
      </c>
      <c r="AB289" s="49">
        <v>310</v>
      </c>
      <c r="AC289" s="49">
        <v>140</v>
      </c>
      <c r="AD289" s="49">
        <v>580</v>
      </c>
      <c r="AE289" s="49">
        <v>8</v>
      </c>
      <c r="AF289" s="49">
        <v>0</v>
      </c>
      <c r="AG289" s="49">
        <v>0</v>
      </c>
      <c r="AH289" s="49">
        <v>0.5</v>
      </c>
      <c r="AI289" s="49">
        <v>0.2</v>
      </c>
      <c r="AJ289" s="49">
        <v>2</v>
      </c>
      <c r="AK289" s="49">
        <v>100</v>
      </c>
      <c r="AL289" s="49">
        <v>410</v>
      </c>
    </row>
    <row r="290" spans="1:39" s="48" customFormat="1" ht="18.75" x14ac:dyDescent="0.3">
      <c r="A290" s="83"/>
      <c r="B290" s="105">
        <v>100</v>
      </c>
      <c r="C290" s="75" t="s">
        <v>158</v>
      </c>
      <c r="D290" s="186">
        <v>1.2E-2</v>
      </c>
      <c r="E290" s="67">
        <v>178.75</v>
      </c>
      <c r="F290" s="72">
        <f t="shared" si="214"/>
        <v>2.145</v>
      </c>
      <c r="G290" s="186">
        <f t="shared" si="200"/>
        <v>0.156</v>
      </c>
      <c r="H290" s="186">
        <f t="shared" si="201"/>
        <v>1.2E-2</v>
      </c>
      <c r="I290" s="186">
        <f t="shared" si="202"/>
        <v>0.86399999999999999</v>
      </c>
      <c r="J290" s="186">
        <f t="shared" si="203"/>
        <v>2.52</v>
      </c>
      <c r="K290" s="186">
        <f t="shared" si="215"/>
        <v>0</v>
      </c>
      <c r="L290" s="186">
        <f t="shared" si="204"/>
        <v>6.12</v>
      </c>
      <c r="M290" s="186">
        <f t="shared" si="205"/>
        <v>4.5600000000000005</v>
      </c>
      <c r="N290" s="186">
        <f t="shared" si="206"/>
        <v>6.6000000000000005</v>
      </c>
      <c r="O290" s="186">
        <f t="shared" si="207"/>
        <v>8.4000000000000005E-2</v>
      </c>
      <c r="P290" s="186">
        <f t="shared" si="208"/>
        <v>1.08</v>
      </c>
      <c r="Q290" s="186">
        <f t="shared" si="209"/>
        <v>0</v>
      </c>
      <c r="R290" s="56">
        <f t="shared" si="216"/>
        <v>0</v>
      </c>
      <c r="S290" s="56">
        <f t="shared" si="210"/>
        <v>8.3999999999999995E-3</v>
      </c>
      <c r="T290" s="56">
        <f t="shared" si="211"/>
        <v>0.12</v>
      </c>
      <c r="U290" s="51">
        <f t="shared" si="212"/>
        <v>0.6</v>
      </c>
      <c r="V290" s="51">
        <f t="shared" si="213"/>
        <v>3.6</v>
      </c>
      <c r="W290" s="49">
        <v>13</v>
      </c>
      <c r="X290" s="49">
        <v>1</v>
      </c>
      <c r="Y290" s="49">
        <v>72</v>
      </c>
      <c r="Z290" s="49">
        <v>210</v>
      </c>
      <c r="AA290" s="49">
        <v>2000</v>
      </c>
      <c r="AB290" s="49">
        <v>510</v>
      </c>
      <c r="AC290" s="49">
        <v>380</v>
      </c>
      <c r="AD290" s="49">
        <v>550</v>
      </c>
      <c r="AE290" s="49">
        <v>7</v>
      </c>
      <c r="AF290" s="49">
        <v>90</v>
      </c>
      <c r="AG290" s="49">
        <v>0</v>
      </c>
      <c r="AH290" s="49">
        <v>0.6</v>
      </c>
      <c r="AI290" s="49">
        <v>0.7</v>
      </c>
      <c r="AJ290" s="49">
        <v>10</v>
      </c>
      <c r="AK290" s="49">
        <v>50</v>
      </c>
      <c r="AL290" s="49">
        <v>300</v>
      </c>
    </row>
    <row r="291" spans="1:39" s="48" customFormat="1" ht="25.5" customHeight="1" x14ac:dyDescent="0.3">
      <c r="A291" s="83"/>
      <c r="B291" s="105"/>
      <c r="C291" s="71" t="s">
        <v>23</v>
      </c>
      <c r="D291" s="186">
        <v>5.0000000000000001E-3</v>
      </c>
      <c r="E291" s="67">
        <v>91.9</v>
      </c>
      <c r="F291" s="72">
        <f t="shared" si="214"/>
        <v>0.45950000000000002</v>
      </c>
      <c r="G291" s="186">
        <f t="shared" si="200"/>
        <v>0</v>
      </c>
      <c r="H291" s="186">
        <f t="shared" si="201"/>
        <v>4.9950000000000001</v>
      </c>
      <c r="I291" s="186">
        <f t="shared" si="202"/>
        <v>0</v>
      </c>
      <c r="J291" s="186">
        <f t="shared" si="203"/>
        <v>0</v>
      </c>
      <c r="K291" s="186">
        <f t="shared" si="215"/>
        <v>0</v>
      </c>
      <c r="L291" s="186">
        <f t="shared" si="204"/>
        <v>0</v>
      </c>
      <c r="M291" s="186">
        <f t="shared" si="205"/>
        <v>0</v>
      </c>
      <c r="N291" s="186">
        <f t="shared" si="206"/>
        <v>0</v>
      </c>
      <c r="O291" s="186">
        <f t="shared" si="207"/>
        <v>0</v>
      </c>
      <c r="P291" s="186">
        <f t="shared" si="208"/>
        <v>0</v>
      </c>
      <c r="Q291" s="186">
        <f t="shared" si="209"/>
        <v>0</v>
      </c>
      <c r="R291" s="56">
        <f t="shared" si="216"/>
        <v>0</v>
      </c>
      <c r="S291" s="56">
        <f t="shared" si="210"/>
        <v>0</v>
      </c>
      <c r="T291" s="56">
        <f t="shared" si="211"/>
        <v>0</v>
      </c>
      <c r="U291" s="51">
        <f t="shared" si="212"/>
        <v>0</v>
      </c>
      <c r="V291" s="51">
        <f t="shared" si="213"/>
        <v>44.95</v>
      </c>
      <c r="W291" s="49">
        <v>0</v>
      </c>
      <c r="X291" s="49">
        <v>999</v>
      </c>
      <c r="Y291" s="49">
        <v>0</v>
      </c>
      <c r="Z291" s="49">
        <v>0</v>
      </c>
      <c r="AA291" s="49">
        <v>0</v>
      </c>
      <c r="AB291" s="49">
        <v>0</v>
      </c>
      <c r="AC291" s="49">
        <v>0</v>
      </c>
      <c r="AD291" s="49">
        <v>0</v>
      </c>
      <c r="AE291" s="49">
        <v>0</v>
      </c>
      <c r="AF291" s="49">
        <v>0</v>
      </c>
      <c r="AG291" s="49">
        <v>0</v>
      </c>
      <c r="AH291" s="49">
        <v>0</v>
      </c>
      <c r="AI291" s="49">
        <v>0</v>
      </c>
      <c r="AJ291" s="49">
        <v>0</v>
      </c>
      <c r="AK291" s="49">
        <v>0</v>
      </c>
      <c r="AL291" s="49">
        <v>8990</v>
      </c>
    </row>
    <row r="292" spans="1:39" s="48" customFormat="1" ht="18.75" x14ac:dyDescent="0.3">
      <c r="A292" s="96"/>
      <c r="B292" s="105"/>
      <c r="C292" s="75" t="s">
        <v>27</v>
      </c>
      <c r="D292" s="186">
        <v>1E-3</v>
      </c>
      <c r="E292" s="67">
        <v>12.68</v>
      </c>
      <c r="F292" s="72">
        <f t="shared" si="214"/>
        <v>1.268E-2</v>
      </c>
      <c r="G292" s="186">
        <f t="shared" si="200"/>
        <v>0</v>
      </c>
      <c r="H292" s="186">
        <f t="shared" si="201"/>
        <v>0</v>
      </c>
      <c r="I292" s="186">
        <f t="shared" si="202"/>
        <v>0</v>
      </c>
      <c r="J292" s="186">
        <f t="shared" si="203"/>
        <v>0</v>
      </c>
      <c r="K292" s="186">
        <f t="shared" si="215"/>
        <v>2.9</v>
      </c>
      <c r="L292" s="186">
        <f t="shared" si="204"/>
        <v>0</v>
      </c>
      <c r="M292" s="186">
        <f t="shared" si="205"/>
        <v>0</v>
      </c>
      <c r="N292" s="186">
        <f t="shared" si="206"/>
        <v>0</v>
      </c>
      <c r="O292" s="186">
        <f t="shared" si="207"/>
        <v>0</v>
      </c>
      <c r="P292" s="186">
        <f t="shared" si="208"/>
        <v>0</v>
      </c>
      <c r="Q292" s="186">
        <f t="shared" si="209"/>
        <v>0</v>
      </c>
      <c r="R292" s="56">
        <f t="shared" si="216"/>
        <v>5.9999999999999995E-4</v>
      </c>
      <c r="S292" s="56">
        <f t="shared" si="210"/>
        <v>0</v>
      </c>
      <c r="T292" s="56">
        <f t="shared" si="211"/>
        <v>0</v>
      </c>
      <c r="U292" s="51">
        <f t="shared" si="212"/>
        <v>0</v>
      </c>
      <c r="V292" s="51">
        <f t="shared" si="213"/>
        <v>0</v>
      </c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</row>
    <row r="293" spans="1:39" s="48" customFormat="1" ht="18.75" x14ac:dyDescent="0.3">
      <c r="A293" s="96"/>
      <c r="B293" s="105"/>
      <c r="C293" s="75" t="s">
        <v>103</v>
      </c>
      <c r="D293" s="186">
        <v>4.0000000000000001E-3</v>
      </c>
      <c r="E293" s="67">
        <v>177.25</v>
      </c>
      <c r="F293" s="72">
        <f t="shared" si="214"/>
        <v>0.70899999999999996</v>
      </c>
      <c r="G293" s="186">
        <f t="shared" si="200"/>
        <v>4.3999999999999997E-2</v>
      </c>
      <c r="H293" s="186">
        <f t="shared" si="201"/>
        <v>8.0000000000000002E-3</v>
      </c>
      <c r="I293" s="186">
        <f t="shared" si="202"/>
        <v>0.152</v>
      </c>
      <c r="J293" s="186">
        <f t="shared" si="203"/>
        <v>1.6</v>
      </c>
      <c r="K293" s="186">
        <f t="shared" si="215"/>
        <v>13.6</v>
      </c>
      <c r="L293" s="186">
        <f t="shared" si="204"/>
        <v>0.56000000000000005</v>
      </c>
      <c r="M293" s="186">
        <f t="shared" si="205"/>
        <v>0.8</v>
      </c>
      <c r="N293" s="186">
        <f t="shared" si="206"/>
        <v>1.04</v>
      </c>
      <c r="O293" s="186">
        <f t="shared" si="207"/>
        <v>3.6000000000000004E-2</v>
      </c>
      <c r="P293" s="186">
        <f t="shared" si="208"/>
        <v>4.8000000000000001E-2</v>
      </c>
      <c r="Q293" s="186">
        <f t="shared" si="209"/>
        <v>0</v>
      </c>
      <c r="R293" s="56">
        <f t="shared" si="216"/>
        <v>3.6000000000000003E-3</v>
      </c>
      <c r="S293" s="56">
        <f t="shared" si="210"/>
        <v>1.6000000000000001E-3</v>
      </c>
      <c r="T293" s="56">
        <f t="shared" si="211"/>
        <v>2.12E-2</v>
      </c>
      <c r="U293" s="51">
        <f t="shared" si="212"/>
        <v>1</v>
      </c>
      <c r="V293" s="51">
        <f t="shared" si="213"/>
        <v>0.92</v>
      </c>
      <c r="W293" s="49">
        <v>11</v>
      </c>
      <c r="X293" s="49">
        <v>2</v>
      </c>
      <c r="Y293" s="49">
        <v>38</v>
      </c>
      <c r="Z293" s="49">
        <v>400</v>
      </c>
      <c r="AA293" s="49">
        <v>2900</v>
      </c>
      <c r="AB293" s="49">
        <v>140</v>
      </c>
      <c r="AC293" s="49">
        <v>200</v>
      </c>
      <c r="AD293" s="49">
        <v>260</v>
      </c>
      <c r="AE293" s="49">
        <v>9</v>
      </c>
      <c r="AF293" s="49">
        <v>12</v>
      </c>
      <c r="AG293" s="49">
        <v>0</v>
      </c>
      <c r="AH293" s="49">
        <v>0.6</v>
      </c>
      <c r="AI293" s="49">
        <v>0.4</v>
      </c>
      <c r="AJ293" s="49">
        <v>5.3</v>
      </c>
      <c r="AK293" s="49">
        <v>250</v>
      </c>
      <c r="AL293" s="49">
        <v>230</v>
      </c>
    </row>
    <row r="294" spans="1:39" s="26" customFormat="1" ht="14.25" customHeight="1" x14ac:dyDescent="0.3">
      <c r="A294" s="98"/>
      <c r="B294" s="105"/>
      <c r="C294" s="71" t="s">
        <v>162</v>
      </c>
      <c r="D294" s="186">
        <v>0.11600000000000001</v>
      </c>
      <c r="E294" s="67">
        <v>140.30000000000001</v>
      </c>
      <c r="F294" s="72">
        <f t="shared" si="214"/>
        <v>16.274800000000003</v>
      </c>
      <c r="G294" s="186">
        <f>W294*D294</f>
        <v>18.560000000000002</v>
      </c>
      <c r="H294" s="186">
        <f>X294*D294</f>
        <v>0.69600000000000006</v>
      </c>
      <c r="I294" s="186">
        <f>Y294*D294</f>
        <v>0</v>
      </c>
      <c r="J294" s="186">
        <f>Z294*D294</f>
        <v>116</v>
      </c>
      <c r="K294" s="186">
        <f t="shared" si="215"/>
        <v>0</v>
      </c>
      <c r="L294" s="186">
        <f>AB294*D294</f>
        <v>29</v>
      </c>
      <c r="M294" s="186">
        <f>AC294*D294</f>
        <v>34.800000000000004</v>
      </c>
      <c r="N294" s="186">
        <f>AD294*D294</f>
        <v>243.60000000000002</v>
      </c>
      <c r="O294" s="186">
        <f>AE294*D294</f>
        <v>0.69600000000000006</v>
      </c>
      <c r="P294" s="186">
        <f>AF294*D294</f>
        <v>0</v>
      </c>
      <c r="Q294" s="186">
        <f>AG294*D294</f>
        <v>1.1600000000000001E-2</v>
      </c>
      <c r="R294" s="56">
        <f t="shared" si="216"/>
        <v>0</v>
      </c>
      <c r="S294" s="56">
        <f>AI294*D294</f>
        <v>0.18560000000000001</v>
      </c>
      <c r="T294" s="56">
        <f>AJ294*D294</f>
        <v>2.6680000000000001</v>
      </c>
      <c r="U294" s="51">
        <f>AK294*D294</f>
        <v>1.1600000000000001</v>
      </c>
      <c r="V294" s="51">
        <f>AL294*D294</f>
        <v>80.040000000000006</v>
      </c>
      <c r="W294" s="49">
        <v>160</v>
      </c>
      <c r="X294" s="49">
        <v>6</v>
      </c>
      <c r="Y294" s="49">
        <v>0</v>
      </c>
      <c r="Z294" s="49">
        <v>1000</v>
      </c>
      <c r="AA294" s="49">
        <v>3400</v>
      </c>
      <c r="AB294" s="49">
        <v>250</v>
      </c>
      <c r="AC294" s="49">
        <v>300</v>
      </c>
      <c r="AD294" s="49">
        <v>2100</v>
      </c>
      <c r="AE294" s="49">
        <v>6</v>
      </c>
      <c r="AF294" s="49">
        <v>0</v>
      </c>
      <c r="AG294" s="49">
        <v>0.1</v>
      </c>
      <c r="AH294" s="49">
        <v>0.9</v>
      </c>
      <c r="AI294" s="49">
        <v>1.6</v>
      </c>
      <c r="AJ294" s="49">
        <v>23</v>
      </c>
      <c r="AK294" s="49">
        <v>10</v>
      </c>
      <c r="AL294" s="49">
        <v>690</v>
      </c>
      <c r="AM294" s="48"/>
    </row>
    <row r="295" spans="1:39" s="27" customFormat="1" ht="18.75" x14ac:dyDescent="0.3">
      <c r="A295" s="111"/>
      <c r="B295" s="84"/>
      <c r="C295" s="75" t="s">
        <v>16</v>
      </c>
      <c r="D295" s="186">
        <v>0</v>
      </c>
      <c r="E295" s="67">
        <v>0</v>
      </c>
      <c r="F295" s="81">
        <f t="shared" ref="F295:V295" si="217">SUM(F288:F294)</f>
        <v>20.032640000000001</v>
      </c>
      <c r="G295" s="82">
        <f t="shared" si="217"/>
        <v>19.040000000000003</v>
      </c>
      <c r="H295" s="82">
        <f t="shared" si="217"/>
        <v>5.7109999999999994</v>
      </c>
      <c r="I295" s="82">
        <f t="shared" si="217"/>
        <v>4.8319999999999999</v>
      </c>
      <c r="J295" s="82">
        <f t="shared" si="217"/>
        <v>123.74</v>
      </c>
      <c r="K295" s="82">
        <f t="shared" si="217"/>
        <v>56.56</v>
      </c>
      <c r="L295" s="82">
        <f t="shared" si="217"/>
        <v>41.92</v>
      </c>
      <c r="M295" s="82">
        <f t="shared" si="217"/>
        <v>42.960000000000008</v>
      </c>
      <c r="N295" s="82">
        <f t="shared" si="217"/>
        <v>262.84000000000003</v>
      </c>
      <c r="O295" s="82">
        <f t="shared" si="217"/>
        <v>0.9820000000000001</v>
      </c>
      <c r="P295" s="82">
        <f t="shared" si="217"/>
        <v>1.1280000000000001</v>
      </c>
      <c r="Q295" s="82">
        <f t="shared" si="217"/>
        <v>1.1600000000000001E-2</v>
      </c>
      <c r="R295" s="64">
        <f t="shared" si="217"/>
        <v>1.6199999999999999E-2</v>
      </c>
      <c r="S295" s="64">
        <f t="shared" si="217"/>
        <v>0.19960000000000003</v>
      </c>
      <c r="T295" s="64">
        <f t="shared" si="217"/>
        <v>2.8492000000000002</v>
      </c>
      <c r="U295" s="50">
        <f t="shared" si="217"/>
        <v>4.76</v>
      </c>
      <c r="V295" s="50">
        <f t="shared" si="217"/>
        <v>145.29000000000002</v>
      </c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26"/>
    </row>
    <row r="296" spans="1:39" ht="18.75" x14ac:dyDescent="0.3">
      <c r="A296" s="83"/>
      <c r="B296" s="105" t="s">
        <v>145</v>
      </c>
      <c r="C296" s="71" t="s">
        <v>15</v>
      </c>
      <c r="D296" s="66">
        <v>1.4999999999999999E-2</v>
      </c>
      <c r="E296" s="67">
        <v>45.83</v>
      </c>
      <c r="F296" s="72">
        <f>D296*E296</f>
        <v>0.68744999999999989</v>
      </c>
      <c r="G296" s="66">
        <f>W296*D296</f>
        <v>0</v>
      </c>
      <c r="H296" s="66">
        <f>X296*D296</f>
        <v>0</v>
      </c>
      <c r="I296" s="66">
        <f>Y296*D296</f>
        <v>14.969999999999999</v>
      </c>
      <c r="J296" s="66">
        <f>Z296*D296</f>
        <v>0.15</v>
      </c>
      <c r="K296" s="66">
        <f>AA296*D296</f>
        <v>0.44999999999999996</v>
      </c>
      <c r="L296" s="66">
        <f>AB296*D296</f>
        <v>0.3</v>
      </c>
      <c r="M296" s="66">
        <f>AC296*D296</f>
        <v>0</v>
      </c>
      <c r="N296" s="66">
        <f>AD296*D296</f>
        <v>0</v>
      </c>
      <c r="O296" s="66">
        <f>AE296*D296</f>
        <v>4.4999999999999998E-2</v>
      </c>
      <c r="P296" s="66">
        <f>AF296*D296</f>
        <v>0</v>
      </c>
      <c r="Q296" s="66">
        <f>AG296*D296</f>
        <v>0</v>
      </c>
      <c r="R296" s="56">
        <f>AH296*D296</f>
        <v>0</v>
      </c>
      <c r="S296" s="56">
        <f>AI296*D296</f>
        <v>0</v>
      </c>
      <c r="T296" s="56">
        <f>AJ296*D296</f>
        <v>0</v>
      </c>
      <c r="U296" s="13">
        <f>AK296*D296</f>
        <v>0</v>
      </c>
      <c r="V296" s="13">
        <f>AL296*D296</f>
        <v>56.85</v>
      </c>
      <c r="W296" s="10">
        <v>0</v>
      </c>
      <c r="X296" s="10">
        <v>0</v>
      </c>
      <c r="Y296" s="10">
        <v>998</v>
      </c>
      <c r="Z296" s="10">
        <v>10</v>
      </c>
      <c r="AA296" s="10">
        <v>30</v>
      </c>
      <c r="AB296" s="10">
        <v>20</v>
      </c>
      <c r="AC296" s="10">
        <v>0</v>
      </c>
      <c r="AD296" s="10">
        <v>0</v>
      </c>
      <c r="AE296" s="10">
        <v>3</v>
      </c>
      <c r="AF296" s="10">
        <v>0</v>
      </c>
      <c r="AG296" s="10">
        <v>0</v>
      </c>
      <c r="AH296" s="10">
        <v>0</v>
      </c>
      <c r="AI296" s="10">
        <v>0</v>
      </c>
      <c r="AJ296" s="10">
        <v>0</v>
      </c>
      <c r="AK296" s="10">
        <v>0</v>
      </c>
      <c r="AL296" s="10">
        <v>3790</v>
      </c>
    </row>
    <row r="297" spans="1:39" ht="18.75" x14ac:dyDescent="0.3">
      <c r="A297" s="83"/>
      <c r="B297" s="105"/>
      <c r="C297" s="71" t="s">
        <v>14</v>
      </c>
      <c r="D297" s="66">
        <v>1E-3</v>
      </c>
      <c r="E297" s="67">
        <v>370.5</v>
      </c>
      <c r="F297" s="72">
        <f>D297*E297</f>
        <v>0.3705</v>
      </c>
      <c r="G297" s="66">
        <f>W297*D297</f>
        <v>0</v>
      </c>
      <c r="H297" s="66">
        <f>X297*D297</f>
        <v>0</v>
      </c>
      <c r="I297" s="66">
        <f>Y297*D297</f>
        <v>0.998</v>
      </c>
      <c r="J297" s="66">
        <f>Z297*D297</f>
        <v>0.01</v>
      </c>
      <c r="K297" s="66">
        <f>AA297*D297</f>
        <v>0.03</v>
      </c>
      <c r="L297" s="66">
        <f>AB297*D297</f>
        <v>0.02</v>
      </c>
      <c r="M297" s="66">
        <f>AC297*D297</f>
        <v>0</v>
      </c>
      <c r="N297" s="66">
        <f>AD297*D297</f>
        <v>0</v>
      </c>
      <c r="O297" s="66">
        <f>AE297*D297</f>
        <v>3.0000000000000001E-3</v>
      </c>
      <c r="P297" s="66">
        <f>AF297*D297</f>
        <v>0</v>
      </c>
      <c r="Q297" s="66">
        <f>AG297*D297</f>
        <v>0</v>
      </c>
      <c r="R297" s="56">
        <f>AH297*D297</f>
        <v>0</v>
      </c>
      <c r="S297" s="56">
        <f>AI297*D297</f>
        <v>0</v>
      </c>
      <c r="T297" s="56">
        <f>AJ297*D297</f>
        <v>0</v>
      </c>
      <c r="U297" s="13">
        <f>AK297*D297</f>
        <v>0</v>
      </c>
      <c r="V297" s="13">
        <f>AL297*D297</f>
        <v>3.79</v>
      </c>
      <c r="W297" s="10">
        <v>0</v>
      </c>
      <c r="X297" s="10">
        <v>0</v>
      </c>
      <c r="Y297" s="10">
        <v>998</v>
      </c>
      <c r="Z297" s="10">
        <v>10</v>
      </c>
      <c r="AA297" s="10">
        <v>30</v>
      </c>
      <c r="AB297" s="10">
        <v>20</v>
      </c>
      <c r="AC297" s="10">
        <v>0</v>
      </c>
      <c r="AD297" s="10">
        <v>0</v>
      </c>
      <c r="AE297" s="10">
        <v>3</v>
      </c>
      <c r="AF297" s="10">
        <v>0</v>
      </c>
      <c r="AG297" s="10">
        <v>0</v>
      </c>
      <c r="AH297" s="10">
        <v>0</v>
      </c>
      <c r="AI297" s="10">
        <v>0</v>
      </c>
      <c r="AJ297" s="10">
        <v>0</v>
      </c>
      <c r="AK297" s="10">
        <v>0</v>
      </c>
      <c r="AL297" s="10">
        <v>3790</v>
      </c>
    </row>
    <row r="298" spans="1:39" ht="18.75" x14ac:dyDescent="0.3">
      <c r="A298" s="83"/>
      <c r="B298" s="105"/>
      <c r="C298" s="71"/>
      <c r="D298" s="66"/>
      <c r="E298" s="67"/>
      <c r="F298" s="72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56"/>
      <c r="S298" s="56"/>
      <c r="T298" s="56"/>
      <c r="U298" s="13"/>
      <c r="V298" s="13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</row>
    <row r="299" spans="1:39" ht="18.75" x14ac:dyDescent="0.3">
      <c r="A299" s="83"/>
      <c r="B299" s="55"/>
      <c r="C299" s="75" t="s">
        <v>16</v>
      </c>
      <c r="D299" s="66"/>
      <c r="E299" s="67">
        <v>0</v>
      </c>
      <c r="F299" s="81">
        <f t="shared" ref="F299:V299" si="218">SUM(F296:F297)</f>
        <v>1.0579499999999999</v>
      </c>
      <c r="G299" s="82">
        <f t="shared" si="218"/>
        <v>0</v>
      </c>
      <c r="H299" s="82">
        <f t="shared" si="218"/>
        <v>0</v>
      </c>
      <c r="I299" s="82">
        <f t="shared" si="218"/>
        <v>15.967999999999998</v>
      </c>
      <c r="J299" s="82">
        <f t="shared" si="218"/>
        <v>0.16</v>
      </c>
      <c r="K299" s="82">
        <f t="shared" si="218"/>
        <v>0.48</v>
      </c>
      <c r="L299" s="82">
        <f t="shared" si="218"/>
        <v>0.32</v>
      </c>
      <c r="M299" s="82">
        <f t="shared" si="218"/>
        <v>0</v>
      </c>
      <c r="N299" s="82">
        <f t="shared" si="218"/>
        <v>0</v>
      </c>
      <c r="O299" s="82">
        <f t="shared" si="218"/>
        <v>4.8000000000000001E-2</v>
      </c>
      <c r="P299" s="82">
        <f t="shared" si="218"/>
        <v>0</v>
      </c>
      <c r="Q299" s="82">
        <f t="shared" si="218"/>
        <v>0</v>
      </c>
      <c r="R299" s="64">
        <f t="shared" si="218"/>
        <v>0</v>
      </c>
      <c r="S299" s="64">
        <f t="shared" si="218"/>
        <v>0</v>
      </c>
      <c r="T299" s="64">
        <f t="shared" si="218"/>
        <v>0</v>
      </c>
      <c r="U299" s="11">
        <f t="shared" si="218"/>
        <v>0</v>
      </c>
      <c r="V299" s="11">
        <f t="shared" si="218"/>
        <v>60.64</v>
      </c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</row>
    <row r="300" spans="1:39" s="26" customFormat="1" ht="14.25" customHeight="1" x14ac:dyDescent="0.3">
      <c r="A300" s="98"/>
      <c r="B300" s="55" t="s">
        <v>37</v>
      </c>
      <c r="C300" s="56"/>
      <c r="D300" s="82">
        <v>5.5E-2</v>
      </c>
      <c r="E300" s="110">
        <v>35.08</v>
      </c>
      <c r="F300" s="81">
        <f>D300*E300</f>
        <v>1.9294</v>
      </c>
      <c r="G300" s="82">
        <f>W300*D300</f>
        <v>2.6949999999999998</v>
      </c>
      <c r="H300" s="82">
        <f>X300*D300</f>
        <v>0.55000000000000004</v>
      </c>
      <c r="I300" s="82">
        <f>Y300*D300</f>
        <v>25.3</v>
      </c>
      <c r="J300" s="82">
        <f>Z300*D300</f>
        <v>231</v>
      </c>
      <c r="K300" s="82">
        <f>AA307*D300</f>
        <v>0</v>
      </c>
      <c r="L300" s="82">
        <f>AB300*D300</f>
        <v>9.9</v>
      </c>
      <c r="M300" s="82">
        <f>AC300*D300</f>
        <v>11</v>
      </c>
      <c r="N300" s="82">
        <f>AD300*D300</f>
        <v>50.6</v>
      </c>
      <c r="O300" s="82">
        <f>AE300*D300</f>
        <v>1.595</v>
      </c>
      <c r="P300" s="82">
        <f>AF300*D300</f>
        <v>0</v>
      </c>
      <c r="Q300" s="82">
        <f>AG300*D300</f>
        <v>0</v>
      </c>
      <c r="R300" s="64">
        <f>AH307*D300</f>
        <v>0</v>
      </c>
      <c r="S300" s="64">
        <f>AI300*D300</f>
        <v>1.6500000000000001E-2</v>
      </c>
      <c r="T300" s="64">
        <f>AJ300*D300</f>
        <v>0.374</v>
      </c>
      <c r="U300" s="11">
        <f>AK300*D300</f>
        <v>0</v>
      </c>
      <c r="V300" s="11">
        <f>AL300*D300</f>
        <v>121</v>
      </c>
      <c r="W300" s="10">
        <v>49</v>
      </c>
      <c r="X300" s="10">
        <v>10</v>
      </c>
      <c r="Y300" s="10">
        <v>460</v>
      </c>
      <c r="Z300" s="10">
        <v>4200</v>
      </c>
      <c r="AA300" s="10">
        <v>1430</v>
      </c>
      <c r="AB300" s="10">
        <v>180</v>
      </c>
      <c r="AC300" s="10">
        <v>200</v>
      </c>
      <c r="AD300" s="10">
        <v>920</v>
      </c>
      <c r="AE300" s="10">
        <v>29</v>
      </c>
      <c r="AF300" s="10">
        <v>0</v>
      </c>
      <c r="AG300" s="10">
        <v>0</v>
      </c>
      <c r="AH300" s="10">
        <v>0.9</v>
      </c>
      <c r="AI300" s="10">
        <v>0.3</v>
      </c>
      <c r="AJ300" s="10">
        <v>6.8</v>
      </c>
      <c r="AK300" s="10">
        <v>0</v>
      </c>
      <c r="AL300" s="10">
        <v>2200</v>
      </c>
    </row>
    <row r="301" spans="1:39" s="27" customFormat="1" ht="18.75" x14ac:dyDescent="0.3">
      <c r="A301" s="111"/>
      <c r="B301" s="77" t="s">
        <v>128</v>
      </c>
      <c r="C301" s="75" t="s">
        <v>32</v>
      </c>
      <c r="D301" s="56">
        <v>4.9000000000000002E-2</v>
      </c>
      <c r="E301" s="122">
        <v>26.65</v>
      </c>
      <c r="F301" s="123">
        <f>PRODUCT(D301,E301)</f>
        <v>1.30585</v>
      </c>
      <c r="G301" s="64">
        <v>0.20599999999999999</v>
      </c>
      <c r="H301" s="64">
        <v>2.1999999999999999E-2</v>
      </c>
      <c r="I301" s="64">
        <v>1.3779999999999999</v>
      </c>
      <c r="J301" s="64">
        <v>0.06</v>
      </c>
      <c r="K301" s="64">
        <v>3.5</v>
      </c>
      <c r="L301" s="64">
        <v>0.36</v>
      </c>
      <c r="M301" s="64">
        <v>0.32</v>
      </c>
      <c r="N301" s="64">
        <v>1.72</v>
      </c>
      <c r="O301" s="64">
        <v>2.4E-2</v>
      </c>
      <c r="P301" s="64">
        <v>0</v>
      </c>
      <c r="Q301" s="64">
        <v>0</v>
      </c>
      <c r="R301" s="64"/>
      <c r="S301" s="64"/>
      <c r="T301" s="64"/>
      <c r="U301" s="11"/>
      <c r="V301" s="11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</row>
    <row r="302" spans="1:39" s="14" customFormat="1" ht="18.75" x14ac:dyDescent="0.3">
      <c r="A302" s="115"/>
      <c r="B302" s="77"/>
      <c r="C302" s="75" t="s">
        <v>15</v>
      </c>
      <c r="D302" s="56">
        <v>3.0000000000000001E-3</v>
      </c>
      <c r="E302" s="122">
        <v>45.83</v>
      </c>
      <c r="F302" s="123">
        <f>PRODUCT(D302,E302)</f>
        <v>0.13749</v>
      </c>
      <c r="G302" s="64">
        <v>0</v>
      </c>
      <c r="H302" s="64">
        <v>0</v>
      </c>
      <c r="I302" s="64">
        <v>2.9940000000000002</v>
      </c>
      <c r="J302" s="64">
        <v>0.03</v>
      </c>
      <c r="K302" s="64">
        <v>0.09</v>
      </c>
      <c r="L302" s="64">
        <v>0.06</v>
      </c>
      <c r="M302" s="64">
        <v>0</v>
      </c>
      <c r="N302" s="64">
        <v>0</v>
      </c>
      <c r="O302" s="64">
        <v>8.9999999999999993E-3</v>
      </c>
      <c r="P302" s="64">
        <v>0</v>
      </c>
      <c r="Q302" s="64">
        <v>0</v>
      </c>
      <c r="R302" s="64"/>
      <c r="S302" s="64"/>
      <c r="T302" s="64"/>
      <c r="U302" s="11"/>
      <c r="V302" s="11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27"/>
    </row>
    <row r="303" spans="1:39" ht="18.75" x14ac:dyDescent="0.3">
      <c r="A303" s="1"/>
      <c r="B303" s="77"/>
      <c r="C303" s="75" t="s">
        <v>129</v>
      </c>
      <c r="D303" s="56">
        <v>2.5999999999999999E-3</v>
      </c>
      <c r="E303" s="122">
        <v>91.9</v>
      </c>
      <c r="F303" s="123">
        <f>PRODUCT(D303,E303)</f>
        <v>0.23894000000000001</v>
      </c>
      <c r="G303" s="64">
        <v>0</v>
      </c>
      <c r="H303" s="64">
        <v>25.974</v>
      </c>
      <c r="I303" s="64">
        <v>0</v>
      </c>
      <c r="J303" s="64">
        <v>0</v>
      </c>
      <c r="K303" s="64">
        <v>11.4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/>
      <c r="S303" s="64"/>
      <c r="T303" s="64"/>
      <c r="U303" s="11"/>
      <c r="V303" s="11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4"/>
    </row>
    <row r="304" spans="1:39" ht="18.75" customHeight="1" x14ac:dyDescent="0.3">
      <c r="A304" s="64"/>
      <c r="B304" s="77"/>
      <c r="C304" s="75" t="s">
        <v>130</v>
      </c>
      <c r="D304" s="56">
        <v>5.0000000000000001E-4</v>
      </c>
      <c r="E304" s="122">
        <v>1152.7</v>
      </c>
      <c r="F304" s="123">
        <f>PRODUCT(D304,E304)</f>
        <v>0.57635000000000003</v>
      </c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11"/>
      <c r="V304" s="11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</row>
    <row r="305" spans="1:38" ht="18.75" x14ac:dyDescent="0.3">
      <c r="A305" s="69"/>
      <c r="B305" s="77"/>
      <c r="C305" s="75" t="s">
        <v>131</v>
      </c>
      <c r="D305" s="56"/>
      <c r="E305" s="122"/>
      <c r="F305" s="123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11"/>
      <c r="V305" s="11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</row>
    <row r="306" spans="1:38" ht="18.75" x14ac:dyDescent="0.3">
      <c r="A306" s="96"/>
      <c r="B306" s="77"/>
      <c r="C306" s="75" t="s">
        <v>27</v>
      </c>
      <c r="D306" s="56">
        <v>6.9999999999999999E-4</v>
      </c>
      <c r="E306" s="122">
        <v>12.68</v>
      </c>
      <c r="F306" s="123">
        <f>PRODUCT(D306,E306)</f>
        <v>8.8760000000000002E-3</v>
      </c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11"/>
      <c r="V306" s="11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</row>
    <row r="307" spans="1:38" ht="18.75" x14ac:dyDescent="0.3">
      <c r="A307" s="83"/>
      <c r="B307" s="53"/>
      <c r="C307" s="111" t="s">
        <v>30</v>
      </c>
      <c r="D307" s="99"/>
      <c r="E307" s="112"/>
      <c r="F307" s="113">
        <f>SUM(F301:F306)</f>
        <v>2.267506</v>
      </c>
      <c r="G307" s="101">
        <f t="shared" ref="G307:V307" si="219">SUM(G300:G306)</f>
        <v>2.9009999999999998</v>
      </c>
      <c r="H307" s="101">
        <f t="shared" si="219"/>
        <v>26.545999999999999</v>
      </c>
      <c r="I307" s="101">
        <f t="shared" si="219"/>
        <v>29.672000000000001</v>
      </c>
      <c r="J307" s="101">
        <f t="shared" si="219"/>
        <v>231.09</v>
      </c>
      <c r="K307" s="101">
        <f t="shared" si="219"/>
        <v>14.99</v>
      </c>
      <c r="L307" s="101">
        <f t="shared" si="219"/>
        <v>10.32</v>
      </c>
      <c r="M307" s="101">
        <f t="shared" si="219"/>
        <v>11.32</v>
      </c>
      <c r="N307" s="101">
        <f t="shared" si="219"/>
        <v>52.32</v>
      </c>
      <c r="O307" s="101">
        <f t="shared" si="219"/>
        <v>1.6279999999999999</v>
      </c>
      <c r="P307" s="101">
        <f t="shared" si="219"/>
        <v>0</v>
      </c>
      <c r="Q307" s="101">
        <f t="shared" si="219"/>
        <v>0</v>
      </c>
      <c r="R307" s="98">
        <f t="shared" si="219"/>
        <v>0</v>
      </c>
      <c r="S307" s="98">
        <f t="shared" si="219"/>
        <v>1.6500000000000001E-2</v>
      </c>
      <c r="T307" s="98">
        <f t="shared" si="219"/>
        <v>0.374</v>
      </c>
      <c r="U307" s="28">
        <f t="shared" si="219"/>
        <v>0</v>
      </c>
      <c r="V307" s="28">
        <f t="shared" si="219"/>
        <v>121</v>
      </c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</row>
    <row r="308" spans="1:38" ht="18.75" x14ac:dyDescent="0.3">
      <c r="A308" s="83"/>
      <c r="B308" s="53"/>
      <c r="C308" s="111" t="s">
        <v>38</v>
      </c>
      <c r="D308" s="99"/>
      <c r="E308" s="112"/>
      <c r="F308" s="113">
        <v>36.340000000000003</v>
      </c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98"/>
      <c r="S308" s="98"/>
      <c r="T308" s="98"/>
      <c r="U308" s="28"/>
      <c r="V308" s="33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</row>
    <row r="309" spans="1:38" ht="37.5" x14ac:dyDescent="0.3">
      <c r="A309" s="83"/>
      <c r="B309" s="116" t="s">
        <v>66</v>
      </c>
      <c r="C309" s="117"/>
      <c r="D309" s="118"/>
      <c r="E309" s="118"/>
      <c r="F309" s="119">
        <f>SUM(F270,F308)</f>
        <v>57.145150000000001</v>
      </c>
      <c r="G309" s="118">
        <f t="shared" ref="G309:V309" si="220">G270+G307</f>
        <v>12.510999999999999</v>
      </c>
      <c r="H309" s="118">
        <f t="shared" si="220"/>
        <v>34.945999999999998</v>
      </c>
      <c r="I309" s="118">
        <f t="shared" si="220"/>
        <v>64.271999999999991</v>
      </c>
      <c r="J309" s="118">
        <f t="shared" si="220"/>
        <v>495.53999999999996</v>
      </c>
      <c r="K309" s="118">
        <f t="shared" si="220"/>
        <v>27.07</v>
      </c>
      <c r="L309" s="118">
        <f t="shared" si="220"/>
        <v>139.22</v>
      </c>
      <c r="M309" s="118">
        <f t="shared" si="220"/>
        <v>31.02</v>
      </c>
      <c r="N309" s="118">
        <f t="shared" si="220"/>
        <v>208.62</v>
      </c>
      <c r="O309" s="118">
        <f t="shared" si="220"/>
        <v>3.383</v>
      </c>
      <c r="P309" s="118">
        <f t="shared" si="220"/>
        <v>1.7000000000000001E-2</v>
      </c>
      <c r="Q309" s="118">
        <f t="shared" si="220"/>
        <v>0.126</v>
      </c>
      <c r="R309" s="115">
        <f t="shared" si="220"/>
        <v>4.0000000000000001E-3</v>
      </c>
      <c r="S309" s="115">
        <f t="shared" si="220"/>
        <v>0.23750000000000004</v>
      </c>
      <c r="T309" s="115">
        <f t="shared" si="220"/>
        <v>0.93599999999999994</v>
      </c>
      <c r="U309" s="34">
        <f t="shared" si="220"/>
        <v>0.16</v>
      </c>
      <c r="V309" s="34">
        <f t="shared" si="220"/>
        <v>390.39499999999998</v>
      </c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</row>
    <row r="310" spans="1:38" ht="18.75" x14ac:dyDescent="0.3">
      <c r="A310" s="83"/>
      <c r="B310" s="62" t="s">
        <v>138</v>
      </c>
      <c r="C310" s="23"/>
      <c r="D310" s="63"/>
      <c r="E310" s="59"/>
      <c r="F310" s="60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23"/>
      <c r="S310" s="23"/>
      <c r="T310" s="23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</row>
    <row r="311" spans="1:38" ht="18.75" x14ac:dyDescent="0.3">
      <c r="A311" s="83"/>
      <c r="B311" s="65" t="s">
        <v>0</v>
      </c>
      <c r="C311" s="64"/>
      <c r="D311" s="66"/>
      <c r="E311" s="67"/>
      <c r="F311" s="67"/>
      <c r="G311" s="205" t="s">
        <v>40</v>
      </c>
      <c r="H311" s="205" t="s">
        <v>41</v>
      </c>
      <c r="I311" s="207" t="s">
        <v>42</v>
      </c>
      <c r="J311" s="193" t="s">
        <v>43</v>
      </c>
      <c r="K311" s="194"/>
      <c r="L311" s="194"/>
      <c r="M311" s="194"/>
      <c r="N311" s="194"/>
      <c r="O311" s="195"/>
      <c r="P311" s="196" t="s">
        <v>50</v>
      </c>
      <c r="Q311" s="197"/>
      <c r="R311" s="197"/>
      <c r="S311" s="197"/>
      <c r="T311" s="198"/>
      <c r="U311" s="32"/>
      <c r="V311" s="199" t="s">
        <v>52</v>
      </c>
      <c r="W311" s="9"/>
      <c r="X311" s="10"/>
      <c r="Y311" s="9"/>
      <c r="Z311" s="10"/>
      <c r="AA311" s="9"/>
      <c r="AB311" s="10"/>
      <c r="AC311" s="9"/>
      <c r="AD311" s="10"/>
      <c r="AE311" s="9"/>
      <c r="AF311" s="10"/>
      <c r="AG311" s="9"/>
      <c r="AH311" s="10"/>
      <c r="AI311" s="9"/>
      <c r="AJ311" s="10"/>
      <c r="AK311" s="10"/>
      <c r="AL311" s="10"/>
    </row>
    <row r="312" spans="1:38" ht="37.5" x14ac:dyDescent="0.3">
      <c r="A312" s="83"/>
      <c r="B312" s="70"/>
      <c r="C312" s="71" t="s">
        <v>10</v>
      </c>
      <c r="D312" s="66" t="s">
        <v>11</v>
      </c>
      <c r="E312" s="67" t="s">
        <v>12</v>
      </c>
      <c r="F312" s="72" t="s">
        <v>13</v>
      </c>
      <c r="G312" s="206"/>
      <c r="H312" s="206"/>
      <c r="I312" s="208"/>
      <c r="J312" s="66" t="s">
        <v>44</v>
      </c>
      <c r="K312" s="66" t="s">
        <v>45</v>
      </c>
      <c r="L312" s="66" t="s">
        <v>46</v>
      </c>
      <c r="M312" s="66" t="s">
        <v>47</v>
      </c>
      <c r="N312" s="66" t="s">
        <v>48</v>
      </c>
      <c r="O312" s="66" t="s">
        <v>49</v>
      </c>
      <c r="P312" s="66" t="s">
        <v>51</v>
      </c>
      <c r="Q312" s="66" t="s">
        <v>4</v>
      </c>
      <c r="R312" s="56" t="s">
        <v>5</v>
      </c>
      <c r="S312" s="56" t="s">
        <v>6</v>
      </c>
      <c r="T312" s="56" t="s">
        <v>7</v>
      </c>
      <c r="U312" s="13" t="s">
        <v>8</v>
      </c>
      <c r="V312" s="200"/>
      <c r="W312" s="10" t="s">
        <v>1</v>
      </c>
      <c r="X312" s="10" t="s">
        <v>2</v>
      </c>
      <c r="Y312" s="10" t="s">
        <v>3</v>
      </c>
      <c r="Z312" s="10" t="s">
        <v>44</v>
      </c>
      <c r="AA312" s="10" t="s">
        <v>45</v>
      </c>
      <c r="AB312" s="10" t="s">
        <v>46</v>
      </c>
      <c r="AC312" s="10" t="s">
        <v>47</v>
      </c>
      <c r="AD312" s="10" t="s">
        <v>48</v>
      </c>
      <c r="AE312" s="10" t="s">
        <v>49</v>
      </c>
      <c r="AF312" s="10" t="s">
        <v>55</v>
      </c>
      <c r="AG312" s="10" t="s">
        <v>4</v>
      </c>
      <c r="AH312" s="10" t="s">
        <v>5</v>
      </c>
      <c r="AI312" s="10" t="s">
        <v>6</v>
      </c>
      <c r="AJ312" s="10" t="s">
        <v>7</v>
      </c>
      <c r="AK312" s="10" t="s">
        <v>8</v>
      </c>
      <c r="AL312" s="9" t="s">
        <v>56</v>
      </c>
    </row>
    <row r="313" spans="1:38" ht="18.75" x14ac:dyDescent="0.3">
      <c r="A313" s="79"/>
      <c r="B313" s="65" t="s">
        <v>62</v>
      </c>
      <c r="C313" s="75" t="s">
        <v>63</v>
      </c>
      <c r="D313" s="66">
        <v>9.4E-2</v>
      </c>
      <c r="E313" s="67">
        <v>291</v>
      </c>
      <c r="F313" s="72">
        <f t="shared" ref="F313:F319" si="221">D313*E313</f>
        <v>27.353999999999999</v>
      </c>
      <c r="G313" s="66">
        <f t="shared" ref="G313:G319" si="222">W313*D313</f>
        <v>13.16</v>
      </c>
      <c r="H313" s="66">
        <f t="shared" ref="H313:H319" si="223">X313*D313</f>
        <v>16.920000000000002</v>
      </c>
      <c r="I313" s="66">
        <f t="shared" ref="I313:I319" si="224">Y313*D313</f>
        <v>2.6789999999999998</v>
      </c>
      <c r="J313" s="66">
        <f t="shared" ref="J313:J319" si="225">Z313*D313</f>
        <v>38.54</v>
      </c>
      <c r="K313" s="66">
        <f>AA314*D313</f>
        <v>102.46</v>
      </c>
      <c r="L313" s="66">
        <f t="shared" ref="L313:L319" si="226">AB313*D313</f>
        <v>154.16</v>
      </c>
      <c r="M313" s="66">
        <f t="shared" ref="M313:M319" si="227">AC313*D313</f>
        <v>21.62</v>
      </c>
      <c r="N313" s="66">
        <f t="shared" ref="N313:N319" si="228">AD313*D313</f>
        <v>206.8</v>
      </c>
      <c r="O313" s="66">
        <f t="shared" ref="O313:O319" si="229">AE313*D313</f>
        <v>0.376</v>
      </c>
      <c r="P313" s="66">
        <f t="shared" ref="P313:P319" si="230">AF313*D313</f>
        <v>2.8199999999999999E-2</v>
      </c>
      <c r="Q313" s="66">
        <f t="shared" ref="Q313:Q319" si="231">AG313*D313</f>
        <v>4.7E-2</v>
      </c>
      <c r="R313" s="56">
        <f>AH314*D313</f>
        <v>2.8199999999999999E-2</v>
      </c>
      <c r="S313" s="56">
        <f t="shared" ref="S313:S319" si="232">AI313*D313</f>
        <v>0.25380000000000003</v>
      </c>
      <c r="T313" s="56">
        <f t="shared" ref="T313:T319" si="233">AJ313*D313</f>
        <v>0.376</v>
      </c>
      <c r="U313" s="13">
        <f t="shared" ref="U313:U319" si="234">AK313*D313</f>
        <v>0.47</v>
      </c>
      <c r="V313" s="13">
        <f t="shared" ref="V313:V319" si="235">AL313*D313</f>
        <v>218.08</v>
      </c>
      <c r="W313" s="10">
        <v>140</v>
      </c>
      <c r="X313" s="10">
        <v>180</v>
      </c>
      <c r="Y313" s="10">
        <v>28.5</v>
      </c>
      <c r="Z313" s="10">
        <v>410</v>
      </c>
      <c r="AA313" s="10">
        <v>1120</v>
      </c>
      <c r="AB313" s="10">
        <v>1640</v>
      </c>
      <c r="AC313" s="10">
        <v>230</v>
      </c>
      <c r="AD313" s="10">
        <v>2200</v>
      </c>
      <c r="AE313" s="10">
        <v>4</v>
      </c>
      <c r="AF313" s="10">
        <v>0.3</v>
      </c>
      <c r="AG313" s="10">
        <v>0.5</v>
      </c>
      <c r="AH313" s="10">
        <v>0.4</v>
      </c>
      <c r="AI313" s="10">
        <v>2.7</v>
      </c>
      <c r="AJ313" s="10">
        <v>4</v>
      </c>
      <c r="AK313" s="10">
        <v>5</v>
      </c>
      <c r="AL313" s="10">
        <v>2320</v>
      </c>
    </row>
    <row r="314" spans="1:38" ht="21.75" customHeight="1" x14ac:dyDescent="0.3">
      <c r="A314" s="64"/>
      <c r="B314" s="105"/>
      <c r="C314" s="75" t="s">
        <v>64</v>
      </c>
      <c r="D314" s="66">
        <v>4.0000000000000001E-3</v>
      </c>
      <c r="E314" s="67">
        <v>224.65</v>
      </c>
      <c r="F314" s="72">
        <f t="shared" si="221"/>
        <v>0.89860000000000007</v>
      </c>
      <c r="G314" s="66">
        <f t="shared" si="222"/>
        <v>0.112</v>
      </c>
      <c r="H314" s="66">
        <f t="shared" si="223"/>
        <v>0.8</v>
      </c>
      <c r="I314" s="66">
        <f t="shared" si="224"/>
        <v>0.128</v>
      </c>
      <c r="J314" s="66">
        <f t="shared" si="225"/>
        <v>1.4000000000000001</v>
      </c>
      <c r="K314" s="66">
        <f>AA315*D314</f>
        <v>0.6</v>
      </c>
      <c r="L314" s="66">
        <f t="shared" si="226"/>
        <v>3.44</v>
      </c>
      <c r="M314" s="66">
        <f t="shared" si="227"/>
        <v>0.32</v>
      </c>
      <c r="N314" s="66">
        <f t="shared" si="228"/>
        <v>2.4</v>
      </c>
      <c r="O314" s="66">
        <f t="shared" si="229"/>
        <v>8.0000000000000002E-3</v>
      </c>
      <c r="P314" s="66">
        <f t="shared" si="230"/>
        <v>2.3999999999999998E-3</v>
      </c>
      <c r="Q314" s="66">
        <f t="shared" si="231"/>
        <v>6.0000000000000001E-3</v>
      </c>
      <c r="R314" s="56">
        <f>AH315*D314</f>
        <v>0</v>
      </c>
      <c r="S314" s="56">
        <f t="shared" si="232"/>
        <v>4.4000000000000003E-3</v>
      </c>
      <c r="T314" s="56">
        <f t="shared" si="233"/>
        <v>4.0000000000000001E-3</v>
      </c>
      <c r="U314" s="13">
        <f t="shared" si="234"/>
        <v>1.2E-2</v>
      </c>
      <c r="V314" s="13">
        <f t="shared" si="235"/>
        <v>8.24</v>
      </c>
      <c r="W314" s="10">
        <v>28</v>
      </c>
      <c r="X314" s="10">
        <v>200</v>
      </c>
      <c r="Y314" s="10">
        <v>32</v>
      </c>
      <c r="Z314" s="10">
        <v>350</v>
      </c>
      <c r="AA314" s="10">
        <v>1090</v>
      </c>
      <c r="AB314" s="10">
        <v>860</v>
      </c>
      <c r="AC314" s="10">
        <v>80</v>
      </c>
      <c r="AD314" s="10">
        <v>600</v>
      </c>
      <c r="AE314" s="10">
        <v>2</v>
      </c>
      <c r="AF314" s="10">
        <v>0.6</v>
      </c>
      <c r="AG314" s="10">
        <v>1.5</v>
      </c>
      <c r="AH314" s="10">
        <v>0.3</v>
      </c>
      <c r="AI314" s="10">
        <v>1.1000000000000001</v>
      </c>
      <c r="AJ314" s="10">
        <v>1</v>
      </c>
      <c r="AK314" s="10">
        <v>3</v>
      </c>
      <c r="AL314" s="10">
        <v>2060</v>
      </c>
    </row>
    <row r="315" spans="1:38" ht="18" customHeight="1" x14ac:dyDescent="0.3">
      <c r="A315" s="64"/>
      <c r="B315" s="105">
        <v>100</v>
      </c>
      <c r="C315" s="71" t="s">
        <v>18</v>
      </c>
      <c r="D315" s="66">
        <v>4.0000000000000001E-3</v>
      </c>
      <c r="E315" s="67">
        <v>446.53</v>
      </c>
      <c r="F315" s="72">
        <f t="shared" si="221"/>
        <v>1.7861199999999999</v>
      </c>
      <c r="G315" s="66">
        <f t="shared" si="222"/>
        <v>0.02</v>
      </c>
      <c r="H315" s="66">
        <f t="shared" si="223"/>
        <v>3.3000000000000003</v>
      </c>
      <c r="I315" s="66">
        <f t="shared" si="224"/>
        <v>3.2000000000000001E-2</v>
      </c>
      <c r="J315" s="66">
        <f t="shared" si="225"/>
        <v>0.28000000000000003</v>
      </c>
      <c r="K315" s="66">
        <f>AA315*D315</f>
        <v>0.6</v>
      </c>
      <c r="L315" s="66">
        <f t="shared" si="226"/>
        <v>0.48</v>
      </c>
      <c r="M315" s="66">
        <f t="shared" si="227"/>
        <v>1.6E-2</v>
      </c>
      <c r="N315" s="66">
        <f t="shared" si="228"/>
        <v>0.76</v>
      </c>
      <c r="O315" s="66">
        <f t="shared" si="229"/>
        <v>8.0000000000000002E-3</v>
      </c>
      <c r="P315" s="66">
        <f t="shared" si="230"/>
        <v>1.52E-2</v>
      </c>
      <c r="Q315" s="66">
        <f t="shared" si="231"/>
        <v>2.3600000000000003E-2</v>
      </c>
      <c r="R315" s="56">
        <f>AH315*D315</f>
        <v>0</v>
      </c>
      <c r="S315" s="56">
        <f t="shared" si="232"/>
        <v>4.0000000000000001E-3</v>
      </c>
      <c r="T315" s="56">
        <f t="shared" si="233"/>
        <v>2E-3</v>
      </c>
      <c r="U315" s="13">
        <f t="shared" si="234"/>
        <v>0</v>
      </c>
      <c r="V315" s="13">
        <f t="shared" si="235"/>
        <v>29.92</v>
      </c>
      <c r="W315" s="10">
        <v>5</v>
      </c>
      <c r="X315" s="10">
        <v>825</v>
      </c>
      <c r="Y315" s="10">
        <v>8</v>
      </c>
      <c r="Z315" s="10">
        <v>70</v>
      </c>
      <c r="AA315" s="10">
        <v>150</v>
      </c>
      <c r="AB315" s="10">
        <v>120</v>
      </c>
      <c r="AC315" s="10">
        <v>4</v>
      </c>
      <c r="AD315" s="10">
        <v>190</v>
      </c>
      <c r="AE315" s="10">
        <v>2</v>
      </c>
      <c r="AF315" s="10">
        <v>3.8</v>
      </c>
      <c r="AG315" s="10">
        <v>5.9</v>
      </c>
      <c r="AH315" s="10">
        <v>0</v>
      </c>
      <c r="AI315" s="10">
        <v>1</v>
      </c>
      <c r="AJ315" s="10">
        <v>0.5</v>
      </c>
      <c r="AK315" s="10">
        <v>0</v>
      </c>
      <c r="AL315" s="10">
        <v>7480</v>
      </c>
    </row>
    <row r="316" spans="1:38" ht="15.75" customHeight="1" x14ac:dyDescent="0.3">
      <c r="A316" s="64"/>
      <c r="B316" s="105"/>
      <c r="C316" s="75" t="s">
        <v>15</v>
      </c>
      <c r="D316" s="66">
        <v>8.0000000000000002E-3</v>
      </c>
      <c r="E316" s="67">
        <v>45.83</v>
      </c>
      <c r="F316" s="72">
        <f t="shared" si="221"/>
        <v>0.36664000000000002</v>
      </c>
      <c r="G316" s="66">
        <f t="shared" si="222"/>
        <v>0</v>
      </c>
      <c r="H316" s="66">
        <f t="shared" si="223"/>
        <v>0</v>
      </c>
      <c r="I316" s="66">
        <f t="shared" si="224"/>
        <v>7.984</v>
      </c>
      <c r="J316" s="66">
        <f t="shared" si="225"/>
        <v>0.08</v>
      </c>
      <c r="K316" s="66">
        <f>AA316*D316</f>
        <v>0.24</v>
      </c>
      <c r="L316" s="66">
        <f t="shared" si="226"/>
        <v>0.16</v>
      </c>
      <c r="M316" s="66">
        <f t="shared" si="227"/>
        <v>0</v>
      </c>
      <c r="N316" s="66">
        <f t="shared" si="228"/>
        <v>0</v>
      </c>
      <c r="O316" s="66">
        <f t="shared" si="229"/>
        <v>2.4E-2</v>
      </c>
      <c r="P316" s="66">
        <f t="shared" si="230"/>
        <v>0</v>
      </c>
      <c r="Q316" s="66">
        <f t="shared" si="231"/>
        <v>0</v>
      </c>
      <c r="R316" s="56">
        <f>AH316*D316</f>
        <v>0</v>
      </c>
      <c r="S316" s="56">
        <f t="shared" si="232"/>
        <v>0</v>
      </c>
      <c r="T316" s="56">
        <f t="shared" si="233"/>
        <v>0</v>
      </c>
      <c r="U316" s="13">
        <f t="shared" si="234"/>
        <v>0</v>
      </c>
      <c r="V316" s="13">
        <f t="shared" si="235"/>
        <v>30.32</v>
      </c>
      <c r="W316" s="10">
        <v>0</v>
      </c>
      <c r="X316" s="10">
        <v>0</v>
      </c>
      <c r="Y316" s="10">
        <v>998</v>
      </c>
      <c r="Z316" s="10">
        <v>10</v>
      </c>
      <c r="AA316" s="10">
        <v>30</v>
      </c>
      <c r="AB316" s="10">
        <v>20</v>
      </c>
      <c r="AC316" s="10">
        <v>0</v>
      </c>
      <c r="AD316" s="10">
        <v>0</v>
      </c>
      <c r="AE316" s="10">
        <v>3</v>
      </c>
      <c r="AF316" s="10">
        <v>0</v>
      </c>
      <c r="AG316" s="10">
        <v>0</v>
      </c>
      <c r="AH316" s="10">
        <v>0</v>
      </c>
      <c r="AI316" s="10">
        <v>0</v>
      </c>
      <c r="AJ316" s="10">
        <v>0</v>
      </c>
      <c r="AK316" s="10">
        <v>0</v>
      </c>
      <c r="AL316" s="10">
        <v>3790</v>
      </c>
    </row>
    <row r="317" spans="1:38" ht="18.75" x14ac:dyDescent="0.3">
      <c r="A317" s="64"/>
      <c r="B317" s="105"/>
      <c r="C317" s="75" t="s">
        <v>59</v>
      </c>
      <c r="D317" s="66">
        <v>6.0000000000000001E-3</v>
      </c>
      <c r="E317" s="67">
        <v>30.55</v>
      </c>
      <c r="F317" s="72">
        <f t="shared" si="221"/>
        <v>0.18330000000000002</v>
      </c>
      <c r="G317" s="66">
        <f t="shared" si="222"/>
        <v>0.61799999999999999</v>
      </c>
      <c r="H317" s="66">
        <f t="shared" si="223"/>
        <v>0.06</v>
      </c>
      <c r="I317" s="66">
        <f t="shared" si="224"/>
        <v>4.0620000000000003</v>
      </c>
      <c r="J317" s="66">
        <f t="shared" si="225"/>
        <v>0.18</v>
      </c>
      <c r="K317" s="66">
        <f>AA317*D317</f>
        <v>7.8</v>
      </c>
      <c r="L317" s="66">
        <f t="shared" si="226"/>
        <v>1.2</v>
      </c>
      <c r="M317" s="66">
        <f t="shared" si="227"/>
        <v>1.08</v>
      </c>
      <c r="N317" s="66">
        <f t="shared" si="228"/>
        <v>5.1000000000000005</v>
      </c>
      <c r="O317" s="66">
        <f t="shared" si="229"/>
        <v>0.06</v>
      </c>
      <c r="P317" s="66">
        <f t="shared" si="230"/>
        <v>0</v>
      </c>
      <c r="Q317" s="66">
        <f t="shared" si="231"/>
        <v>0</v>
      </c>
      <c r="R317" s="56">
        <f>AH317*D317</f>
        <v>8.3999999999999995E-3</v>
      </c>
      <c r="S317" s="56">
        <f t="shared" si="232"/>
        <v>2.4000000000000002E-3</v>
      </c>
      <c r="T317" s="56">
        <f t="shared" si="233"/>
        <v>7.2000000000000008E-2</v>
      </c>
      <c r="U317" s="13">
        <f t="shared" si="234"/>
        <v>0</v>
      </c>
      <c r="V317" s="13">
        <f t="shared" si="235"/>
        <v>19.68</v>
      </c>
      <c r="W317" s="10">
        <v>103</v>
      </c>
      <c r="X317" s="10">
        <v>10</v>
      </c>
      <c r="Y317" s="10">
        <v>677</v>
      </c>
      <c r="Z317" s="10">
        <v>30</v>
      </c>
      <c r="AA317" s="10">
        <v>1300</v>
      </c>
      <c r="AB317" s="10">
        <v>200</v>
      </c>
      <c r="AC317" s="10">
        <v>180</v>
      </c>
      <c r="AD317" s="10">
        <v>850</v>
      </c>
      <c r="AE317" s="10">
        <v>10</v>
      </c>
      <c r="AF317" s="10">
        <v>0</v>
      </c>
      <c r="AG317" s="10">
        <v>0</v>
      </c>
      <c r="AH317" s="10">
        <v>1.4</v>
      </c>
      <c r="AI317" s="10">
        <v>0.4</v>
      </c>
      <c r="AJ317" s="10">
        <v>12</v>
      </c>
      <c r="AK317" s="10">
        <v>0</v>
      </c>
      <c r="AL317" s="10">
        <v>3280</v>
      </c>
    </row>
    <row r="318" spans="1:38" ht="18.75" x14ac:dyDescent="0.3">
      <c r="A318" s="96"/>
      <c r="B318" s="84"/>
      <c r="C318" s="75" t="s">
        <v>117</v>
      </c>
      <c r="D318" s="66">
        <v>1E-3</v>
      </c>
      <c r="E318" s="67">
        <v>178.75</v>
      </c>
      <c r="F318" s="72">
        <f t="shared" si="221"/>
        <v>0.17874999999999999</v>
      </c>
      <c r="G318" s="66">
        <f t="shared" si="222"/>
        <v>0</v>
      </c>
      <c r="H318" s="66">
        <f t="shared" si="223"/>
        <v>0</v>
      </c>
      <c r="I318" s="66">
        <f t="shared" si="224"/>
        <v>0</v>
      </c>
      <c r="J318" s="66">
        <f t="shared" si="225"/>
        <v>0</v>
      </c>
      <c r="K318" s="66">
        <f>AA320*D318</f>
        <v>0</v>
      </c>
      <c r="L318" s="66">
        <f t="shared" si="226"/>
        <v>0</v>
      </c>
      <c r="M318" s="66">
        <f t="shared" si="227"/>
        <v>0</v>
      </c>
      <c r="N318" s="66">
        <f t="shared" si="228"/>
        <v>0</v>
      </c>
      <c r="O318" s="66">
        <f t="shared" si="229"/>
        <v>0</v>
      </c>
      <c r="P318" s="66">
        <f t="shared" si="230"/>
        <v>0</v>
      </c>
      <c r="Q318" s="66">
        <f t="shared" si="231"/>
        <v>0</v>
      </c>
      <c r="R318" s="56">
        <f>AH320*D318</f>
        <v>0</v>
      </c>
      <c r="S318" s="56">
        <f t="shared" si="232"/>
        <v>0</v>
      </c>
      <c r="T318" s="56">
        <f t="shared" si="233"/>
        <v>0</v>
      </c>
      <c r="U318" s="13">
        <f t="shared" si="234"/>
        <v>0</v>
      </c>
      <c r="V318" s="13">
        <f t="shared" si="235"/>
        <v>0</v>
      </c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</row>
    <row r="319" spans="1:38" ht="18.75" x14ac:dyDescent="0.3">
      <c r="A319" s="96"/>
      <c r="B319" s="105"/>
      <c r="C319" s="75" t="s">
        <v>83</v>
      </c>
      <c r="D319" s="66">
        <v>4.0000000000000001E-3</v>
      </c>
      <c r="E319" s="67">
        <v>177.25</v>
      </c>
      <c r="F319" s="72">
        <f t="shared" si="221"/>
        <v>0.70899999999999996</v>
      </c>
      <c r="G319" s="66">
        <f t="shared" si="222"/>
        <v>0.5</v>
      </c>
      <c r="H319" s="66">
        <f t="shared" si="223"/>
        <v>0.46</v>
      </c>
      <c r="I319" s="66">
        <f t="shared" si="224"/>
        <v>2.8000000000000001E-2</v>
      </c>
      <c r="J319" s="66">
        <f t="shared" si="225"/>
        <v>5.36</v>
      </c>
      <c r="K319" s="66">
        <f>AA320*D319</f>
        <v>0</v>
      </c>
      <c r="L319" s="66">
        <f t="shared" si="226"/>
        <v>2.2000000000000002</v>
      </c>
      <c r="M319" s="66">
        <f t="shared" si="227"/>
        <v>0.48</v>
      </c>
      <c r="N319" s="66">
        <f t="shared" si="228"/>
        <v>7.68</v>
      </c>
      <c r="O319" s="66">
        <f t="shared" si="229"/>
        <v>0.1</v>
      </c>
      <c r="P319" s="66">
        <f t="shared" si="230"/>
        <v>0</v>
      </c>
      <c r="Q319" s="66">
        <f t="shared" si="231"/>
        <v>0.01</v>
      </c>
      <c r="R319" s="56">
        <f>AH320*D319</f>
        <v>0</v>
      </c>
      <c r="S319" s="56">
        <f t="shared" si="232"/>
        <v>1.7600000000000001E-2</v>
      </c>
      <c r="T319" s="56">
        <f t="shared" si="233"/>
        <v>7.6E-3</v>
      </c>
      <c r="U319" s="13">
        <f t="shared" si="234"/>
        <v>0</v>
      </c>
      <c r="V319" s="13">
        <f t="shared" si="235"/>
        <v>6.28</v>
      </c>
      <c r="W319" s="10">
        <v>125</v>
      </c>
      <c r="X319" s="10">
        <v>115</v>
      </c>
      <c r="Y319" s="10">
        <v>7</v>
      </c>
      <c r="Z319" s="10">
        <v>1340</v>
      </c>
      <c r="AA319" s="10">
        <v>1400</v>
      </c>
      <c r="AB319" s="10">
        <v>550</v>
      </c>
      <c r="AC319" s="10">
        <v>120</v>
      </c>
      <c r="AD319" s="10">
        <v>1920</v>
      </c>
      <c r="AE319" s="10">
        <v>25</v>
      </c>
      <c r="AF319" s="10">
        <v>0</v>
      </c>
      <c r="AG319" s="10">
        <v>2.5</v>
      </c>
      <c r="AH319" s="10">
        <v>0.7</v>
      </c>
      <c r="AI319" s="10">
        <v>4.4000000000000004</v>
      </c>
      <c r="AJ319" s="10">
        <v>1.9</v>
      </c>
      <c r="AK319" s="10">
        <v>0</v>
      </c>
      <c r="AL319" s="10">
        <v>1570</v>
      </c>
    </row>
    <row r="320" spans="1:38" ht="18.75" x14ac:dyDescent="0.3">
      <c r="A320" s="96"/>
      <c r="B320" s="80"/>
      <c r="C320" s="75" t="s">
        <v>30</v>
      </c>
      <c r="D320" s="66">
        <v>0</v>
      </c>
      <c r="E320" s="67">
        <v>0</v>
      </c>
      <c r="F320" s="81">
        <f t="shared" ref="F320:V320" si="236">SUM(F313:F319)</f>
        <v>31.476410000000001</v>
      </c>
      <c r="G320" s="82">
        <f t="shared" si="236"/>
        <v>14.41</v>
      </c>
      <c r="H320" s="82">
        <f t="shared" si="236"/>
        <v>21.540000000000003</v>
      </c>
      <c r="I320" s="82">
        <f t="shared" si="236"/>
        <v>14.913000000000002</v>
      </c>
      <c r="J320" s="82">
        <f t="shared" si="236"/>
        <v>45.839999999999996</v>
      </c>
      <c r="K320" s="82">
        <f t="shared" si="236"/>
        <v>111.69999999999997</v>
      </c>
      <c r="L320" s="82">
        <f t="shared" si="236"/>
        <v>161.63999999999996</v>
      </c>
      <c r="M320" s="82">
        <f t="shared" si="236"/>
        <v>23.516000000000002</v>
      </c>
      <c r="N320" s="82">
        <f t="shared" si="236"/>
        <v>222.74</v>
      </c>
      <c r="O320" s="82">
        <f t="shared" si="236"/>
        <v>0.57600000000000007</v>
      </c>
      <c r="P320" s="82">
        <f t="shared" si="236"/>
        <v>4.58E-2</v>
      </c>
      <c r="Q320" s="82">
        <f t="shared" si="236"/>
        <v>8.6599999999999996E-2</v>
      </c>
      <c r="R320" s="64">
        <f t="shared" si="236"/>
        <v>3.6600000000000001E-2</v>
      </c>
      <c r="S320" s="64">
        <f t="shared" si="236"/>
        <v>0.28220000000000006</v>
      </c>
      <c r="T320" s="64">
        <f t="shared" si="236"/>
        <v>0.46160000000000001</v>
      </c>
      <c r="U320" s="11">
        <f t="shared" si="236"/>
        <v>0.48199999999999998</v>
      </c>
      <c r="V320" s="11">
        <f t="shared" si="236"/>
        <v>312.52</v>
      </c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</row>
    <row r="321" spans="1:39" s="26" customFormat="1" ht="18.75" x14ac:dyDescent="0.3">
      <c r="A321" s="98"/>
      <c r="B321" s="213" t="s">
        <v>39</v>
      </c>
      <c r="C321" s="56" t="s">
        <v>17</v>
      </c>
      <c r="D321" s="66">
        <v>0.04</v>
      </c>
      <c r="E321" s="67">
        <v>71.94</v>
      </c>
      <c r="F321" s="72">
        <f>D321*E321</f>
        <v>2.8776000000000002</v>
      </c>
      <c r="G321" s="66">
        <f>W321*D321</f>
        <v>3.08</v>
      </c>
      <c r="H321" s="66">
        <f>X321*D321</f>
        <v>1.2</v>
      </c>
      <c r="I321" s="66">
        <f>Y321*D321</f>
        <v>19.920000000000002</v>
      </c>
      <c r="J321" s="66">
        <f>Z321*D321</f>
        <v>171.6</v>
      </c>
      <c r="K321" s="66">
        <f>AA322*D321</f>
        <v>0</v>
      </c>
      <c r="L321" s="66">
        <f>AB321*D321</f>
        <v>8.8000000000000007</v>
      </c>
      <c r="M321" s="66">
        <f>AC321*D321</f>
        <v>13.200000000000001</v>
      </c>
      <c r="N321" s="66">
        <f>AD321*D321</f>
        <v>34</v>
      </c>
      <c r="O321" s="66">
        <f>AE321*D321</f>
        <v>0.8</v>
      </c>
      <c r="P321" s="66">
        <f>AF321*D321</f>
        <v>0</v>
      </c>
      <c r="Q321" s="66">
        <f>AG321*D321</f>
        <v>0</v>
      </c>
      <c r="R321" s="56">
        <f>AH322*D321</f>
        <v>0</v>
      </c>
      <c r="S321" s="56">
        <f>AI321*D321</f>
        <v>0.02</v>
      </c>
      <c r="T321" s="56">
        <f>AJ321*D321</f>
        <v>0.628</v>
      </c>
      <c r="U321" s="13">
        <f>AK321*D321</f>
        <v>0</v>
      </c>
      <c r="V321" s="13">
        <f>AL321*D321</f>
        <v>104.8</v>
      </c>
      <c r="W321" s="10">
        <v>77</v>
      </c>
      <c r="X321" s="10">
        <v>30</v>
      </c>
      <c r="Y321" s="10">
        <v>498</v>
      </c>
      <c r="Z321" s="10">
        <v>4290</v>
      </c>
      <c r="AA321" s="10">
        <v>1310</v>
      </c>
      <c r="AB321" s="10">
        <v>220</v>
      </c>
      <c r="AC321" s="10">
        <v>330</v>
      </c>
      <c r="AD321" s="10">
        <v>850</v>
      </c>
      <c r="AE321" s="10">
        <v>20</v>
      </c>
      <c r="AF321" s="10">
        <v>0</v>
      </c>
      <c r="AG321" s="10">
        <v>0</v>
      </c>
      <c r="AH321" s="10">
        <v>1.6</v>
      </c>
      <c r="AI321" s="10">
        <v>0.5</v>
      </c>
      <c r="AJ321" s="10">
        <v>15.7</v>
      </c>
      <c r="AK321" s="10">
        <v>0</v>
      </c>
      <c r="AL321" s="10">
        <v>2620</v>
      </c>
      <c r="AM321"/>
    </row>
    <row r="322" spans="1:39" ht="33.75" customHeight="1" x14ac:dyDescent="0.3">
      <c r="A322" s="64"/>
      <c r="B322" s="214"/>
      <c r="C322" s="104"/>
      <c r="D322" s="66"/>
      <c r="E322" s="67"/>
      <c r="F322" s="72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4"/>
      <c r="S322" s="104"/>
      <c r="T322" s="104"/>
      <c r="U322" s="32"/>
      <c r="V322" s="32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10"/>
      <c r="AL322" s="10"/>
      <c r="AM322" s="26"/>
    </row>
    <row r="323" spans="1:39" ht="14.25" customHeight="1" x14ac:dyDescent="0.3">
      <c r="A323" s="83"/>
      <c r="B323" s="84"/>
      <c r="C323" s="56"/>
      <c r="D323" s="66"/>
      <c r="E323" s="67"/>
      <c r="F323" s="72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56"/>
      <c r="S323" s="56"/>
      <c r="T323" s="56"/>
      <c r="U323" s="13"/>
      <c r="V323" s="13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</row>
    <row r="324" spans="1:39" ht="13.5" customHeight="1" x14ac:dyDescent="0.3">
      <c r="A324" s="83"/>
      <c r="B324" s="94"/>
      <c r="C324" s="56" t="s">
        <v>30</v>
      </c>
      <c r="D324" s="66"/>
      <c r="E324" s="66"/>
      <c r="F324" s="95">
        <v>2.88</v>
      </c>
      <c r="G324" s="82">
        <f t="shared" ref="G324:V324" si="237">SUM(G321:G323)</f>
        <v>3.08</v>
      </c>
      <c r="H324" s="82">
        <f t="shared" si="237"/>
        <v>1.2</v>
      </c>
      <c r="I324" s="82">
        <f t="shared" si="237"/>
        <v>19.920000000000002</v>
      </c>
      <c r="J324" s="82">
        <f t="shared" si="237"/>
        <v>171.6</v>
      </c>
      <c r="K324" s="82">
        <f t="shared" si="237"/>
        <v>0</v>
      </c>
      <c r="L324" s="82">
        <f t="shared" si="237"/>
        <v>8.8000000000000007</v>
      </c>
      <c r="M324" s="82">
        <f t="shared" si="237"/>
        <v>13.200000000000001</v>
      </c>
      <c r="N324" s="82">
        <f t="shared" si="237"/>
        <v>34</v>
      </c>
      <c r="O324" s="82">
        <f t="shared" si="237"/>
        <v>0.8</v>
      </c>
      <c r="P324" s="82">
        <f t="shared" si="237"/>
        <v>0</v>
      </c>
      <c r="Q324" s="82">
        <f t="shared" si="237"/>
        <v>0</v>
      </c>
      <c r="R324" s="64">
        <f t="shared" si="237"/>
        <v>0</v>
      </c>
      <c r="S324" s="64">
        <f t="shared" si="237"/>
        <v>0.02</v>
      </c>
      <c r="T324" s="64">
        <f t="shared" si="237"/>
        <v>0.628</v>
      </c>
      <c r="U324" s="11">
        <f t="shared" si="237"/>
        <v>0</v>
      </c>
      <c r="V324" s="11">
        <f t="shared" si="237"/>
        <v>104.8</v>
      </c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</row>
    <row r="325" spans="1:39" ht="19.5" customHeight="1" x14ac:dyDescent="0.3">
      <c r="A325" s="83"/>
      <c r="B325" s="70" t="s">
        <v>9</v>
      </c>
      <c r="C325" s="75" t="s">
        <v>14</v>
      </c>
      <c r="D325" s="66">
        <v>1E-3</v>
      </c>
      <c r="E325" s="67">
        <v>370.5</v>
      </c>
      <c r="F325" s="72">
        <f>D325*E325</f>
        <v>0.3705</v>
      </c>
      <c r="G325" s="66">
        <f>W325*D325</f>
        <v>0</v>
      </c>
      <c r="H325" s="66">
        <f>X325*D325</f>
        <v>0</v>
      </c>
      <c r="I325" s="66">
        <f>Y325*D325</f>
        <v>0</v>
      </c>
      <c r="J325" s="66">
        <f>Z325*D325</f>
        <v>0</v>
      </c>
      <c r="K325" s="66">
        <f>AA326*D325</f>
        <v>0.03</v>
      </c>
      <c r="L325" s="66">
        <f>AB325*D325</f>
        <v>0</v>
      </c>
      <c r="M325" s="66">
        <f>AC325*D325</f>
        <v>0</v>
      </c>
      <c r="N325" s="66">
        <f>AD325*D325</f>
        <v>0</v>
      </c>
      <c r="O325" s="66">
        <f>AE325*D325</f>
        <v>0</v>
      </c>
      <c r="P325" s="66">
        <f>AF325*D325</f>
        <v>0</v>
      </c>
      <c r="Q325" s="66">
        <f>AG325*D325</f>
        <v>0</v>
      </c>
      <c r="R325" s="56">
        <f>AH326*D325</f>
        <v>0</v>
      </c>
      <c r="S325" s="56">
        <f>AI325*D325</f>
        <v>0</v>
      </c>
      <c r="T325" s="56">
        <f>AJ325*D325</f>
        <v>0</v>
      </c>
      <c r="U325" s="13">
        <f>AK325*D325</f>
        <v>0</v>
      </c>
      <c r="V325" s="13">
        <f>AL325*D325</f>
        <v>0</v>
      </c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</row>
    <row r="326" spans="1:39" ht="17.25" customHeight="1" x14ac:dyDescent="0.3">
      <c r="A326" s="83"/>
      <c r="B326" s="84" t="s">
        <v>84</v>
      </c>
      <c r="C326" s="75" t="s">
        <v>15</v>
      </c>
      <c r="D326" s="66">
        <v>1.4999999999999999E-2</v>
      </c>
      <c r="E326" s="67">
        <v>45.83</v>
      </c>
      <c r="F326" s="72">
        <f>D326*E326</f>
        <v>0.68744999999999989</v>
      </c>
      <c r="G326" s="66">
        <f>W326*D326</f>
        <v>0</v>
      </c>
      <c r="H326" s="66">
        <f>X326*D326</f>
        <v>0</v>
      </c>
      <c r="I326" s="66">
        <f>Y326*D326</f>
        <v>19.38</v>
      </c>
      <c r="J326" s="66">
        <f>Z326*D326</f>
        <v>0.15</v>
      </c>
      <c r="K326" s="66">
        <f>AA326*D326</f>
        <v>0.44999999999999996</v>
      </c>
      <c r="L326" s="66">
        <f>AB326*D326</f>
        <v>0.3</v>
      </c>
      <c r="M326" s="66">
        <f>AC326*D326</f>
        <v>0</v>
      </c>
      <c r="N326" s="66">
        <f>AD326*D326</f>
        <v>0</v>
      </c>
      <c r="O326" s="66">
        <f>AE326*D326</f>
        <v>4.4999999999999998E-2</v>
      </c>
      <c r="P326" s="66">
        <f>AF326*D326</f>
        <v>0</v>
      </c>
      <c r="Q326" s="66">
        <f>AG326*D326</f>
        <v>0</v>
      </c>
      <c r="R326" s="56">
        <f>AH326*D326</f>
        <v>0</v>
      </c>
      <c r="S326" s="56">
        <f>AI326*D326</f>
        <v>0</v>
      </c>
      <c r="T326" s="56">
        <f>AJ326*D326</f>
        <v>0</v>
      </c>
      <c r="U326" s="13">
        <f>AK326*D326</f>
        <v>0</v>
      </c>
      <c r="V326" s="13">
        <f>AL326*D326</f>
        <v>91.99499999999999</v>
      </c>
      <c r="W326" s="10">
        <v>0</v>
      </c>
      <c r="X326" s="10">
        <v>0</v>
      </c>
      <c r="Y326" s="10">
        <v>1292</v>
      </c>
      <c r="Z326" s="10">
        <v>10</v>
      </c>
      <c r="AA326" s="10">
        <v>30</v>
      </c>
      <c r="AB326" s="10">
        <v>20</v>
      </c>
      <c r="AC326" s="10">
        <v>0</v>
      </c>
      <c r="AD326" s="10">
        <v>0</v>
      </c>
      <c r="AE326" s="10">
        <v>3</v>
      </c>
      <c r="AF326" s="10">
        <v>0</v>
      </c>
      <c r="AG326" s="10">
        <v>0</v>
      </c>
      <c r="AH326" s="10">
        <v>0</v>
      </c>
      <c r="AI326" s="10">
        <v>0</v>
      </c>
      <c r="AJ326" s="10">
        <v>0</v>
      </c>
      <c r="AK326" s="10">
        <v>0</v>
      </c>
      <c r="AL326" s="10">
        <v>6133</v>
      </c>
    </row>
    <row r="327" spans="1:39" ht="18" customHeight="1" x14ac:dyDescent="0.3">
      <c r="A327" s="83"/>
      <c r="B327" s="105"/>
      <c r="C327" s="75" t="s">
        <v>16</v>
      </c>
      <c r="D327" s="66"/>
      <c r="E327" s="67"/>
      <c r="F327" s="81">
        <v>1.06</v>
      </c>
      <c r="G327" s="82">
        <f t="shared" ref="G327:V327" si="238">SUM(G325:G326)</f>
        <v>0</v>
      </c>
      <c r="H327" s="82">
        <f t="shared" si="238"/>
        <v>0</v>
      </c>
      <c r="I327" s="82">
        <f t="shared" si="238"/>
        <v>19.38</v>
      </c>
      <c r="J327" s="82">
        <f t="shared" si="238"/>
        <v>0.15</v>
      </c>
      <c r="K327" s="82">
        <f t="shared" si="238"/>
        <v>0.48</v>
      </c>
      <c r="L327" s="82">
        <f t="shared" si="238"/>
        <v>0.3</v>
      </c>
      <c r="M327" s="82">
        <f t="shared" si="238"/>
        <v>0</v>
      </c>
      <c r="N327" s="82">
        <f t="shared" si="238"/>
        <v>0</v>
      </c>
      <c r="O327" s="82">
        <f t="shared" si="238"/>
        <v>4.4999999999999998E-2</v>
      </c>
      <c r="P327" s="82">
        <f t="shared" si="238"/>
        <v>0</v>
      </c>
      <c r="Q327" s="82">
        <f t="shared" si="238"/>
        <v>0</v>
      </c>
      <c r="R327" s="64">
        <f t="shared" si="238"/>
        <v>0</v>
      </c>
      <c r="S327" s="64">
        <f t="shared" si="238"/>
        <v>0</v>
      </c>
      <c r="T327" s="64">
        <f t="shared" si="238"/>
        <v>0</v>
      </c>
      <c r="U327" s="11">
        <f t="shared" si="238"/>
        <v>0</v>
      </c>
      <c r="V327" s="11">
        <f t="shared" si="238"/>
        <v>91.99499999999999</v>
      </c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</row>
    <row r="328" spans="1:39" ht="17.25" customHeight="1" x14ac:dyDescent="0.3">
      <c r="A328" s="83"/>
      <c r="B328" s="201" t="s">
        <v>109</v>
      </c>
      <c r="C328" s="202"/>
      <c r="D328" s="99"/>
      <c r="E328" s="99"/>
      <c r="F328" s="100">
        <v>35.42</v>
      </c>
      <c r="G328" s="101">
        <f t="shared" ref="G328:V328" si="239">G320+G324+G327</f>
        <v>17.490000000000002</v>
      </c>
      <c r="H328" s="101">
        <f t="shared" si="239"/>
        <v>22.740000000000002</v>
      </c>
      <c r="I328" s="101">
        <f t="shared" si="239"/>
        <v>54.213000000000008</v>
      </c>
      <c r="J328" s="101">
        <f t="shared" si="239"/>
        <v>217.59</v>
      </c>
      <c r="K328" s="101">
        <f t="shared" si="239"/>
        <v>112.17999999999998</v>
      </c>
      <c r="L328" s="101">
        <f t="shared" si="239"/>
        <v>170.73999999999998</v>
      </c>
      <c r="M328" s="101">
        <f t="shared" si="239"/>
        <v>36.716000000000001</v>
      </c>
      <c r="N328" s="101">
        <f t="shared" si="239"/>
        <v>256.74</v>
      </c>
      <c r="O328" s="101">
        <f t="shared" si="239"/>
        <v>1.421</v>
      </c>
      <c r="P328" s="101">
        <f t="shared" si="239"/>
        <v>4.58E-2</v>
      </c>
      <c r="Q328" s="101">
        <f t="shared" si="239"/>
        <v>8.6599999999999996E-2</v>
      </c>
      <c r="R328" s="98">
        <f t="shared" si="239"/>
        <v>3.6600000000000001E-2</v>
      </c>
      <c r="S328" s="98">
        <f t="shared" si="239"/>
        <v>0.30220000000000008</v>
      </c>
      <c r="T328" s="98">
        <f t="shared" si="239"/>
        <v>1.0895999999999999</v>
      </c>
      <c r="U328" s="28">
        <f t="shared" si="239"/>
        <v>0.48199999999999998</v>
      </c>
      <c r="V328" s="28">
        <f t="shared" si="239"/>
        <v>509.315</v>
      </c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</row>
    <row r="329" spans="1:39" ht="18.75" x14ac:dyDescent="0.3">
      <c r="A329" s="83"/>
      <c r="B329" s="219" t="s">
        <v>20</v>
      </c>
      <c r="C329" s="220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56"/>
      <c r="S329" s="56"/>
      <c r="T329" s="56"/>
      <c r="U329" s="13"/>
      <c r="V329" s="13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</row>
    <row r="330" spans="1:39" s="48" customFormat="1" ht="37.5" x14ac:dyDescent="0.3">
      <c r="A330" s="96"/>
      <c r="B330" s="187" t="s">
        <v>85</v>
      </c>
      <c r="C330" s="75" t="s">
        <v>22</v>
      </c>
      <c r="D330" s="186">
        <v>0.01</v>
      </c>
      <c r="E330" s="67">
        <v>265.35000000000002</v>
      </c>
      <c r="F330" s="72">
        <f t="shared" ref="F330:F336" si="240">D330*E330</f>
        <v>2.6535000000000002</v>
      </c>
      <c r="G330" s="186">
        <f t="shared" ref="G330:G336" si="241">W330*D330</f>
        <v>1.86</v>
      </c>
      <c r="H330" s="186">
        <f t="shared" ref="H330:H336" si="242">X330*D330</f>
        <v>1.6</v>
      </c>
      <c r="I330" s="186">
        <f t="shared" ref="I330:I336" si="243">Y330*D330</f>
        <v>0</v>
      </c>
      <c r="J330" s="186">
        <f t="shared" ref="J330:J336" si="244">Z330*D330</f>
        <v>6.5</v>
      </c>
      <c r="K330" s="186">
        <f t="shared" ref="K330:K336" si="245">AA331*D330</f>
        <v>0</v>
      </c>
      <c r="L330" s="186">
        <f t="shared" ref="L330:L336" si="246">AB330*D330</f>
        <v>0.9</v>
      </c>
      <c r="M330" s="186">
        <f t="shared" ref="M330:M336" si="247">AC330*D330</f>
        <v>2.2000000000000002</v>
      </c>
      <c r="N330" s="186">
        <f t="shared" ref="N330:N336" si="248">AD330*D330</f>
        <v>18.8</v>
      </c>
      <c r="O330" s="186">
        <f t="shared" ref="O330:O336" si="249">AE330*D330</f>
        <v>0.27</v>
      </c>
      <c r="P330" s="186">
        <f t="shared" ref="P330:P336" si="250">AF330*D330</f>
        <v>0</v>
      </c>
      <c r="Q330" s="186">
        <f t="shared" ref="Q330:Q336" si="251">AG330*D330</f>
        <v>0</v>
      </c>
      <c r="R330" s="56">
        <f t="shared" ref="R330:R336" si="252">AH331*D330</f>
        <v>0</v>
      </c>
      <c r="S330" s="56">
        <f t="shared" ref="S330:S336" si="253">AI330*D330</f>
        <v>1.4999999999999999E-2</v>
      </c>
      <c r="T330" s="56">
        <f t="shared" ref="T330:T336" si="254">AJ330*D330</f>
        <v>0.47000000000000003</v>
      </c>
      <c r="U330" s="51">
        <f t="shared" ref="U330:U336" si="255">AK330*D330</f>
        <v>0</v>
      </c>
      <c r="V330" s="51">
        <f t="shared" ref="V330:V336" si="256">AL330*D330</f>
        <v>21.8</v>
      </c>
      <c r="W330" s="49">
        <v>186</v>
      </c>
      <c r="X330" s="49">
        <v>160</v>
      </c>
      <c r="Y330" s="49">
        <v>0</v>
      </c>
      <c r="Z330" s="49">
        <v>650</v>
      </c>
      <c r="AA330" s="49">
        <v>3250</v>
      </c>
      <c r="AB330" s="49">
        <v>90</v>
      </c>
      <c r="AC330" s="49">
        <v>220</v>
      </c>
      <c r="AD330" s="49">
        <v>1880</v>
      </c>
      <c r="AE330" s="49">
        <v>27</v>
      </c>
      <c r="AF330" s="49">
        <v>0</v>
      </c>
      <c r="AG330" s="49">
        <v>0</v>
      </c>
      <c r="AH330" s="49">
        <v>0.6</v>
      </c>
      <c r="AI330" s="49">
        <v>1.5</v>
      </c>
      <c r="AJ330" s="49">
        <v>47</v>
      </c>
      <c r="AK330" s="49">
        <v>0</v>
      </c>
      <c r="AL330" s="49">
        <v>2180</v>
      </c>
    </row>
    <row r="331" spans="1:39" s="48" customFormat="1" ht="56.25" x14ac:dyDescent="0.3">
      <c r="A331" s="83"/>
      <c r="B331" s="84"/>
      <c r="C331" s="71" t="s">
        <v>23</v>
      </c>
      <c r="D331" s="186">
        <v>5.0000000000000001E-3</v>
      </c>
      <c r="E331" s="67">
        <v>91.9</v>
      </c>
      <c r="F331" s="72">
        <f t="shared" si="240"/>
        <v>0.45950000000000002</v>
      </c>
      <c r="G331" s="186">
        <f t="shared" si="241"/>
        <v>0</v>
      </c>
      <c r="H331" s="186">
        <f t="shared" si="242"/>
        <v>4.9950000000000001</v>
      </c>
      <c r="I331" s="186">
        <f t="shared" si="243"/>
        <v>0</v>
      </c>
      <c r="J331" s="186">
        <f t="shared" si="244"/>
        <v>0</v>
      </c>
      <c r="K331" s="186">
        <f t="shared" si="245"/>
        <v>19</v>
      </c>
      <c r="L331" s="186">
        <f t="shared" si="246"/>
        <v>0</v>
      </c>
      <c r="M331" s="186">
        <f t="shared" si="247"/>
        <v>0</v>
      </c>
      <c r="N331" s="186">
        <f t="shared" si="248"/>
        <v>0</v>
      </c>
      <c r="O331" s="186">
        <f t="shared" si="249"/>
        <v>0</v>
      </c>
      <c r="P331" s="186">
        <f t="shared" si="250"/>
        <v>0</v>
      </c>
      <c r="Q331" s="186">
        <f t="shared" si="251"/>
        <v>0</v>
      </c>
      <c r="R331" s="56">
        <f t="shared" si="252"/>
        <v>2.1499999999999998E-2</v>
      </c>
      <c r="S331" s="56">
        <f t="shared" si="253"/>
        <v>0</v>
      </c>
      <c r="T331" s="56">
        <f t="shared" si="254"/>
        <v>0</v>
      </c>
      <c r="U331" s="51">
        <f t="shared" si="255"/>
        <v>0</v>
      </c>
      <c r="V331" s="51">
        <f t="shared" si="256"/>
        <v>44.95</v>
      </c>
      <c r="W331" s="49">
        <v>0</v>
      </c>
      <c r="X331" s="49">
        <v>999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8990</v>
      </c>
    </row>
    <row r="332" spans="1:39" s="48" customFormat="1" ht="18.75" x14ac:dyDescent="0.3">
      <c r="A332" s="83"/>
      <c r="B332" s="84">
        <v>250</v>
      </c>
      <c r="C332" s="71" t="s">
        <v>24</v>
      </c>
      <c r="D332" s="186">
        <v>0.02</v>
      </c>
      <c r="E332" s="67">
        <v>34.78</v>
      </c>
      <c r="F332" s="72">
        <f t="shared" si="240"/>
        <v>0.6956</v>
      </c>
      <c r="G332" s="186">
        <f t="shared" si="241"/>
        <v>2.52</v>
      </c>
      <c r="H332" s="186">
        <f t="shared" si="242"/>
        <v>0.66</v>
      </c>
      <c r="I332" s="186">
        <f t="shared" si="243"/>
        <v>12.42</v>
      </c>
      <c r="J332" s="186">
        <f t="shared" si="244"/>
        <v>0.6</v>
      </c>
      <c r="K332" s="186">
        <f t="shared" si="245"/>
        <v>35</v>
      </c>
      <c r="L332" s="186">
        <f t="shared" si="246"/>
        <v>4</v>
      </c>
      <c r="M332" s="186">
        <f t="shared" si="247"/>
        <v>40</v>
      </c>
      <c r="N332" s="186">
        <f t="shared" si="248"/>
        <v>59.6</v>
      </c>
      <c r="O332" s="186">
        <f t="shared" si="249"/>
        <v>1.34</v>
      </c>
      <c r="P332" s="186">
        <f t="shared" si="250"/>
        <v>2E-3</v>
      </c>
      <c r="Q332" s="186">
        <f t="shared" si="251"/>
        <v>0</v>
      </c>
      <c r="R332" s="56">
        <f t="shared" si="252"/>
        <v>0.01</v>
      </c>
      <c r="S332" s="56">
        <f t="shared" si="253"/>
        <v>0.04</v>
      </c>
      <c r="T332" s="56">
        <f t="shared" si="254"/>
        <v>0.83799999999999997</v>
      </c>
      <c r="U332" s="51">
        <f t="shared" si="255"/>
        <v>0</v>
      </c>
      <c r="V332" s="51">
        <f t="shared" si="256"/>
        <v>67</v>
      </c>
      <c r="W332" s="49">
        <v>126</v>
      </c>
      <c r="X332" s="49">
        <v>33</v>
      </c>
      <c r="Y332" s="49">
        <v>621</v>
      </c>
      <c r="Z332" s="49">
        <v>30</v>
      </c>
      <c r="AA332" s="49">
        <v>3800</v>
      </c>
      <c r="AB332" s="49">
        <v>200</v>
      </c>
      <c r="AC332" s="49">
        <v>2000</v>
      </c>
      <c r="AD332" s="49">
        <v>2980</v>
      </c>
      <c r="AE332" s="49">
        <v>67</v>
      </c>
      <c r="AF332" s="49">
        <v>0.1</v>
      </c>
      <c r="AG332" s="49">
        <v>0</v>
      </c>
      <c r="AH332" s="49">
        <v>4.3</v>
      </c>
      <c r="AI332" s="49">
        <v>2</v>
      </c>
      <c r="AJ332" s="49">
        <v>41.9</v>
      </c>
      <c r="AK332" s="49">
        <v>0</v>
      </c>
      <c r="AL332" s="49">
        <v>3350</v>
      </c>
    </row>
    <row r="333" spans="1:39" s="48" customFormat="1" ht="18.75" x14ac:dyDescent="0.3">
      <c r="A333" s="83"/>
      <c r="B333" s="84"/>
      <c r="C333" s="75" t="s">
        <v>25</v>
      </c>
      <c r="D333" s="186">
        <v>1.2E-2</v>
      </c>
      <c r="E333" s="67">
        <v>17</v>
      </c>
      <c r="F333" s="72">
        <f t="shared" si="240"/>
        <v>0.20400000000000001</v>
      </c>
      <c r="G333" s="186">
        <f t="shared" si="241"/>
        <v>0.16800000000000001</v>
      </c>
      <c r="H333" s="186">
        <f t="shared" si="242"/>
        <v>0</v>
      </c>
      <c r="I333" s="186">
        <f t="shared" si="243"/>
        <v>1.0920000000000001</v>
      </c>
      <c r="J333" s="186">
        <f t="shared" si="244"/>
        <v>2.16</v>
      </c>
      <c r="K333" s="186">
        <f t="shared" si="245"/>
        <v>24</v>
      </c>
      <c r="L333" s="186">
        <f t="shared" si="246"/>
        <v>3.72</v>
      </c>
      <c r="M333" s="186">
        <f t="shared" si="247"/>
        <v>1.68</v>
      </c>
      <c r="N333" s="186">
        <f t="shared" si="248"/>
        <v>6.96</v>
      </c>
      <c r="O333" s="186">
        <f t="shared" si="249"/>
        <v>9.6000000000000002E-2</v>
      </c>
      <c r="P333" s="186">
        <f t="shared" si="250"/>
        <v>0</v>
      </c>
      <c r="Q333" s="186">
        <f t="shared" si="251"/>
        <v>0</v>
      </c>
      <c r="R333" s="56">
        <f t="shared" si="252"/>
        <v>7.1999999999999998E-3</v>
      </c>
      <c r="S333" s="56">
        <f t="shared" si="253"/>
        <v>2.4000000000000002E-3</v>
      </c>
      <c r="T333" s="56">
        <f t="shared" si="254"/>
        <v>2.4E-2</v>
      </c>
      <c r="U333" s="51">
        <f t="shared" si="255"/>
        <v>1.2</v>
      </c>
      <c r="V333" s="51">
        <f t="shared" si="256"/>
        <v>4.92</v>
      </c>
      <c r="W333" s="49">
        <v>14</v>
      </c>
      <c r="X333" s="49">
        <v>0</v>
      </c>
      <c r="Y333" s="49">
        <v>91</v>
      </c>
      <c r="Z333" s="49">
        <v>180</v>
      </c>
      <c r="AA333" s="49">
        <v>1750</v>
      </c>
      <c r="AB333" s="49">
        <v>310</v>
      </c>
      <c r="AC333" s="49">
        <v>140</v>
      </c>
      <c r="AD333" s="49">
        <v>580</v>
      </c>
      <c r="AE333" s="49">
        <v>8</v>
      </c>
      <c r="AF333" s="49">
        <v>0</v>
      </c>
      <c r="AG333" s="49">
        <v>0</v>
      </c>
      <c r="AH333" s="49">
        <v>0.5</v>
      </c>
      <c r="AI333" s="49">
        <v>0.2</v>
      </c>
      <c r="AJ333" s="49">
        <v>2</v>
      </c>
      <c r="AK333" s="49">
        <v>100</v>
      </c>
      <c r="AL333" s="49">
        <v>410</v>
      </c>
    </row>
    <row r="334" spans="1:39" s="48" customFormat="1" ht="18.75" x14ac:dyDescent="0.3">
      <c r="A334" s="83"/>
      <c r="B334" s="84"/>
      <c r="C334" s="75" t="s">
        <v>26</v>
      </c>
      <c r="D334" s="186">
        <v>1.2E-2</v>
      </c>
      <c r="E334" s="67">
        <v>24</v>
      </c>
      <c r="F334" s="72">
        <f t="shared" si="240"/>
        <v>0.28800000000000003</v>
      </c>
      <c r="G334" s="186">
        <f t="shared" si="241"/>
        <v>0.156</v>
      </c>
      <c r="H334" s="186">
        <f t="shared" si="242"/>
        <v>1.2E-2</v>
      </c>
      <c r="I334" s="186">
        <f t="shared" si="243"/>
        <v>0.86399999999999999</v>
      </c>
      <c r="J334" s="186">
        <f t="shared" si="244"/>
        <v>2.52</v>
      </c>
      <c r="K334" s="186">
        <f t="shared" si="245"/>
        <v>0</v>
      </c>
      <c r="L334" s="186">
        <f t="shared" si="246"/>
        <v>6.12</v>
      </c>
      <c r="M334" s="186">
        <f t="shared" si="247"/>
        <v>4.5600000000000005</v>
      </c>
      <c r="N334" s="186">
        <f t="shared" si="248"/>
        <v>6.6000000000000005</v>
      </c>
      <c r="O334" s="186">
        <f t="shared" si="249"/>
        <v>8.4000000000000005E-2</v>
      </c>
      <c r="P334" s="186">
        <f t="shared" si="250"/>
        <v>1.08</v>
      </c>
      <c r="Q334" s="186">
        <f t="shared" si="251"/>
        <v>0</v>
      </c>
      <c r="R334" s="56">
        <f t="shared" si="252"/>
        <v>0</v>
      </c>
      <c r="S334" s="56">
        <f t="shared" si="253"/>
        <v>8.3999999999999995E-3</v>
      </c>
      <c r="T334" s="56">
        <f t="shared" si="254"/>
        <v>0.12</v>
      </c>
      <c r="U334" s="51">
        <f t="shared" si="255"/>
        <v>0.6</v>
      </c>
      <c r="V334" s="51">
        <f t="shared" si="256"/>
        <v>3.6</v>
      </c>
      <c r="W334" s="49">
        <v>13</v>
      </c>
      <c r="X334" s="49">
        <v>1</v>
      </c>
      <c r="Y334" s="49">
        <v>72</v>
      </c>
      <c r="Z334" s="49">
        <v>210</v>
      </c>
      <c r="AA334" s="49">
        <v>2000</v>
      </c>
      <c r="AB334" s="49">
        <v>510</v>
      </c>
      <c r="AC334" s="49">
        <v>380</v>
      </c>
      <c r="AD334" s="49">
        <v>550</v>
      </c>
      <c r="AE334" s="49">
        <v>7</v>
      </c>
      <c r="AF334" s="49">
        <v>90</v>
      </c>
      <c r="AG334" s="49">
        <v>0</v>
      </c>
      <c r="AH334" s="49">
        <v>0.6</v>
      </c>
      <c r="AI334" s="49">
        <v>0.7</v>
      </c>
      <c r="AJ334" s="49">
        <v>10</v>
      </c>
      <c r="AK334" s="49">
        <v>50</v>
      </c>
      <c r="AL334" s="49">
        <v>300</v>
      </c>
    </row>
    <row r="335" spans="1:39" s="48" customFormat="1" ht="18.75" x14ac:dyDescent="0.3">
      <c r="A335" s="83"/>
      <c r="B335" s="84"/>
      <c r="C335" s="75" t="s">
        <v>27</v>
      </c>
      <c r="D335" s="186">
        <v>1E-3</v>
      </c>
      <c r="E335" s="67">
        <v>12.68</v>
      </c>
      <c r="F335" s="72">
        <f t="shared" si="240"/>
        <v>1.268E-2</v>
      </c>
      <c r="G335" s="186">
        <f t="shared" si="241"/>
        <v>0</v>
      </c>
      <c r="H335" s="186">
        <f t="shared" si="242"/>
        <v>0</v>
      </c>
      <c r="I335" s="186">
        <f t="shared" si="243"/>
        <v>0</v>
      </c>
      <c r="J335" s="186">
        <f t="shared" si="244"/>
        <v>0</v>
      </c>
      <c r="K335" s="186">
        <f t="shared" si="245"/>
        <v>5.68</v>
      </c>
      <c r="L335" s="186">
        <f t="shared" si="246"/>
        <v>0</v>
      </c>
      <c r="M335" s="186">
        <f t="shared" si="247"/>
        <v>0</v>
      </c>
      <c r="N335" s="186">
        <f t="shared" si="248"/>
        <v>0</v>
      </c>
      <c r="O335" s="186">
        <f t="shared" si="249"/>
        <v>0</v>
      </c>
      <c r="P335" s="186">
        <f t="shared" si="250"/>
        <v>0</v>
      </c>
      <c r="Q335" s="186">
        <f t="shared" si="251"/>
        <v>0</v>
      </c>
      <c r="R335" s="56">
        <f t="shared" si="252"/>
        <v>1.1999999999999999E-3</v>
      </c>
      <c r="S335" s="56">
        <f t="shared" si="253"/>
        <v>0</v>
      </c>
      <c r="T335" s="56">
        <f t="shared" si="254"/>
        <v>0</v>
      </c>
      <c r="U335" s="51">
        <f t="shared" si="255"/>
        <v>0</v>
      </c>
      <c r="V335" s="51">
        <f t="shared" si="256"/>
        <v>0</v>
      </c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</row>
    <row r="336" spans="1:39" s="48" customFormat="1" ht="18.75" x14ac:dyDescent="0.3">
      <c r="A336" s="83"/>
      <c r="B336" s="84"/>
      <c r="C336" s="75" t="s">
        <v>28</v>
      </c>
      <c r="D336" s="186">
        <v>0.1</v>
      </c>
      <c r="E336" s="67">
        <v>18</v>
      </c>
      <c r="F336" s="72">
        <f t="shared" si="240"/>
        <v>1.8</v>
      </c>
      <c r="G336" s="186">
        <f t="shared" si="241"/>
        <v>2</v>
      </c>
      <c r="H336" s="186">
        <f t="shared" si="242"/>
        <v>0.4</v>
      </c>
      <c r="I336" s="186">
        <f t="shared" si="243"/>
        <v>16.3</v>
      </c>
      <c r="J336" s="186">
        <f t="shared" si="244"/>
        <v>28</v>
      </c>
      <c r="K336" s="186">
        <f t="shared" si="245"/>
        <v>0</v>
      </c>
      <c r="L336" s="186">
        <f t="shared" si="246"/>
        <v>10</v>
      </c>
      <c r="M336" s="186">
        <f t="shared" si="247"/>
        <v>23</v>
      </c>
      <c r="N336" s="186">
        <f t="shared" si="248"/>
        <v>58</v>
      </c>
      <c r="O336" s="186">
        <f t="shared" si="249"/>
        <v>0.9</v>
      </c>
      <c r="P336" s="186">
        <f t="shared" si="250"/>
        <v>2.0000000000000004E-2</v>
      </c>
      <c r="Q336" s="186">
        <f t="shared" si="251"/>
        <v>0</v>
      </c>
      <c r="R336" s="56">
        <f t="shared" si="252"/>
        <v>0</v>
      </c>
      <c r="S336" s="56">
        <f t="shared" si="253"/>
        <v>6.9999999999999993E-2</v>
      </c>
      <c r="T336" s="56">
        <f t="shared" si="254"/>
        <v>1.3</v>
      </c>
      <c r="U336" s="51">
        <f t="shared" si="255"/>
        <v>20</v>
      </c>
      <c r="V336" s="51">
        <f t="shared" si="256"/>
        <v>80</v>
      </c>
      <c r="W336" s="49">
        <v>20</v>
      </c>
      <c r="X336" s="49">
        <v>4</v>
      </c>
      <c r="Y336" s="49">
        <v>163</v>
      </c>
      <c r="Z336" s="49">
        <v>280</v>
      </c>
      <c r="AA336" s="49">
        <v>5680</v>
      </c>
      <c r="AB336" s="49">
        <v>100</v>
      </c>
      <c r="AC336" s="49">
        <v>230</v>
      </c>
      <c r="AD336" s="49">
        <v>580</v>
      </c>
      <c r="AE336" s="49">
        <v>9</v>
      </c>
      <c r="AF336" s="49">
        <v>0.2</v>
      </c>
      <c r="AG336" s="49">
        <v>0</v>
      </c>
      <c r="AH336" s="49">
        <v>1.2</v>
      </c>
      <c r="AI336" s="49">
        <v>0.7</v>
      </c>
      <c r="AJ336" s="49">
        <v>13</v>
      </c>
      <c r="AK336" s="49">
        <v>200</v>
      </c>
      <c r="AL336" s="49">
        <v>800</v>
      </c>
    </row>
    <row r="337" spans="1:38" s="48" customFormat="1" ht="17.25" customHeight="1" x14ac:dyDescent="0.3">
      <c r="A337" s="83"/>
      <c r="B337" s="84"/>
      <c r="C337" s="75" t="s">
        <v>16</v>
      </c>
      <c r="D337" s="186">
        <v>0</v>
      </c>
      <c r="E337" s="67">
        <v>0</v>
      </c>
      <c r="F337" s="81">
        <v>6.11</v>
      </c>
      <c r="G337" s="82">
        <f t="shared" ref="G337:V337" si="257">SUM(G330:G336)</f>
        <v>6.7039999999999997</v>
      </c>
      <c r="H337" s="82">
        <f t="shared" si="257"/>
        <v>7.6670000000000007</v>
      </c>
      <c r="I337" s="82">
        <f t="shared" si="257"/>
        <v>30.676000000000002</v>
      </c>
      <c r="J337" s="82">
        <f t="shared" si="257"/>
        <v>39.78</v>
      </c>
      <c r="K337" s="82">
        <f t="shared" si="257"/>
        <v>83.68</v>
      </c>
      <c r="L337" s="82">
        <f t="shared" si="257"/>
        <v>24.740000000000002</v>
      </c>
      <c r="M337" s="82">
        <f t="shared" si="257"/>
        <v>71.44</v>
      </c>
      <c r="N337" s="82">
        <f t="shared" si="257"/>
        <v>149.95999999999998</v>
      </c>
      <c r="O337" s="82">
        <f t="shared" si="257"/>
        <v>2.6900000000000004</v>
      </c>
      <c r="P337" s="82">
        <f t="shared" si="257"/>
        <v>1.1020000000000001</v>
      </c>
      <c r="Q337" s="82">
        <f t="shared" si="257"/>
        <v>0</v>
      </c>
      <c r="R337" s="64">
        <f t="shared" si="257"/>
        <v>3.9899999999999998E-2</v>
      </c>
      <c r="S337" s="64">
        <f t="shared" si="257"/>
        <v>0.13579999999999998</v>
      </c>
      <c r="T337" s="64">
        <f t="shared" si="257"/>
        <v>2.7519999999999998</v>
      </c>
      <c r="U337" s="50">
        <f t="shared" si="257"/>
        <v>21.8</v>
      </c>
      <c r="V337" s="50">
        <f t="shared" si="257"/>
        <v>222.26999999999998</v>
      </c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</row>
    <row r="338" spans="1:38" s="48" customFormat="1" ht="47.25" customHeight="1" x14ac:dyDescent="0.3">
      <c r="A338" s="83"/>
      <c r="B338" s="70" t="s">
        <v>147</v>
      </c>
      <c r="C338" s="75" t="s">
        <v>29</v>
      </c>
      <c r="D338" s="186">
        <v>5.1999999999999998E-2</v>
      </c>
      <c r="E338" s="67">
        <v>31.37</v>
      </c>
      <c r="F338" s="72">
        <f>D338*E338</f>
        <v>1.63124</v>
      </c>
      <c r="G338" s="186">
        <f>W338*D338</f>
        <v>5.4079999999999995</v>
      </c>
      <c r="H338" s="186">
        <f>X338*D338</f>
        <v>0.57199999999999995</v>
      </c>
      <c r="I338" s="186">
        <f>Y338*D338</f>
        <v>36.244</v>
      </c>
      <c r="J338" s="186">
        <f>Z338*D338</f>
        <v>1.5599999999999998</v>
      </c>
      <c r="K338" s="186">
        <f>AA339*D338</f>
        <v>7.8</v>
      </c>
      <c r="L338" s="186">
        <f>AB338*D338</f>
        <v>9.879999999999999</v>
      </c>
      <c r="M338" s="186">
        <f>AC338*D338</f>
        <v>8.32</v>
      </c>
      <c r="N338" s="186">
        <f>AD338*D338</f>
        <v>45.239999999999995</v>
      </c>
      <c r="O338" s="186">
        <f>AE338*D338</f>
        <v>0.83199999999999996</v>
      </c>
      <c r="P338" s="186">
        <f>AF338*D338</f>
        <v>0</v>
      </c>
      <c r="Q338" s="186">
        <f>AG338*D338</f>
        <v>0</v>
      </c>
      <c r="R338" s="56">
        <f>AH339*D338</f>
        <v>0</v>
      </c>
      <c r="S338" s="56">
        <f>AI338*D338</f>
        <v>2.0799999999999999E-2</v>
      </c>
      <c r="T338" s="56">
        <f>AJ338*D338</f>
        <v>0.62919999999999998</v>
      </c>
      <c r="U338" s="51">
        <f>AK338*D338</f>
        <v>0</v>
      </c>
      <c r="V338" s="51">
        <f>AL338*D338</f>
        <v>175.23999999999998</v>
      </c>
      <c r="W338" s="49">
        <v>104</v>
      </c>
      <c r="X338" s="49">
        <v>11</v>
      </c>
      <c r="Y338" s="49">
        <v>697</v>
      </c>
      <c r="Z338" s="49">
        <v>30</v>
      </c>
      <c r="AA338" s="49">
        <v>1230</v>
      </c>
      <c r="AB338" s="49">
        <v>190</v>
      </c>
      <c r="AC338" s="49">
        <v>160</v>
      </c>
      <c r="AD338" s="49">
        <v>870</v>
      </c>
      <c r="AE338" s="49">
        <v>16</v>
      </c>
      <c r="AF338" s="49">
        <v>0</v>
      </c>
      <c r="AG338" s="49">
        <v>0</v>
      </c>
      <c r="AH338" s="49">
        <v>1.7</v>
      </c>
      <c r="AI338" s="49">
        <v>0.4</v>
      </c>
      <c r="AJ338" s="49">
        <v>12.1</v>
      </c>
      <c r="AK338" s="49">
        <v>0</v>
      </c>
      <c r="AL338" s="49">
        <v>3370</v>
      </c>
    </row>
    <row r="339" spans="1:38" s="48" customFormat="1" ht="15" customHeight="1" x14ac:dyDescent="0.3">
      <c r="A339" s="64"/>
      <c r="B339" s="84" t="s">
        <v>98</v>
      </c>
      <c r="C339" s="71" t="s">
        <v>18</v>
      </c>
      <c r="D339" s="186">
        <v>7.0000000000000001E-3</v>
      </c>
      <c r="E339" s="67">
        <v>446.53</v>
      </c>
      <c r="F339" s="72">
        <f>D339*E339</f>
        <v>3.1257099999999998</v>
      </c>
      <c r="G339" s="189">
        <f>W339*D339</f>
        <v>3.5000000000000003E-2</v>
      </c>
      <c r="H339" s="189">
        <f>X339*D339</f>
        <v>5.7750000000000004</v>
      </c>
      <c r="I339" s="189">
        <f>Y339*D339</f>
        <v>5.6000000000000001E-2</v>
      </c>
      <c r="J339" s="189">
        <f>Z339*D339</f>
        <v>0.49</v>
      </c>
      <c r="K339" s="189">
        <f>AA339*D339</f>
        <v>1.05</v>
      </c>
      <c r="L339" s="189">
        <f>AB339*D339</f>
        <v>0.84</v>
      </c>
      <c r="M339" s="189">
        <f>AC339*D339</f>
        <v>2.8000000000000001E-2</v>
      </c>
      <c r="N339" s="189">
        <f>AD339*D339</f>
        <v>1.33</v>
      </c>
      <c r="O339" s="189">
        <f>AE339*D339</f>
        <v>1.4E-2</v>
      </c>
      <c r="P339" s="189">
        <f>AF339*D339</f>
        <v>2.6599999999999999E-2</v>
      </c>
      <c r="Q339" s="189">
        <f>AG339*D339</f>
        <v>4.1300000000000003E-2</v>
      </c>
      <c r="R339" s="104">
        <f>AH339*D339</f>
        <v>0</v>
      </c>
      <c r="S339" s="104">
        <f>AI339*D339</f>
        <v>7.0000000000000001E-3</v>
      </c>
      <c r="T339" s="104">
        <f>AJ339*D339</f>
        <v>3.5000000000000001E-3</v>
      </c>
      <c r="U339" s="32">
        <f>AK339*D339</f>
        <v>0</v>
      </c>
      <c r="V339" s="32">
        <f>AL339*D339</f>
        <v>52.36</v>
      </c>
      <c r="W339" s="9">
        <v>5</v>
      </c>
      <c r="X339" s="9">
        <v>825</v>
      </c>
      <c r="Y339" s="9">
        <v>8</v>
      </c>
      <c r="Z339" s="9">
        <v>70</v>
      </c>
      <c r="AA339" s="9">
        <v>150</v>
      </c>
      <c r="AB339" s="9">
        <v>120</v>
      </c>
      <c r="AC339" s="9">
        <v>4</v>
      </c>
      <c r="AD339" s="9">
        <v>190</v>
      </c>
      <c r="AE339" s="9">
        <v>2</v>
      </c>
      <c r="AF339" s="9">
        <v>3.8</v>
      </c>
      <c r="AG339" s="9">
        <v>5.9</v>
      </c>
      <c r="AH339" s="9">
        <v>0</v>
      </c>
      <c r="AI339" s="9">
        <v>1</v>
      </c>
      <c r="AJ339" s="9">
        <v>0.5</v>
      </c>
      <c r="AK339" s="49">
        <v>0</v>
      </c>
      <c r="AL339" s="49">
        <v>7480</v>
      </c>
    </row>
    <row r="340" spans="1:38" s="48" customFormat="1" ht="18.75" x14ac:dyDescent="0.3">
      <c r="A340" s="83"/>
      <c r="B340" s="84"/>
      <c r="C340" s="75" t="s">
        <v>27</v>
      </c>
      <c r="D340" s="186">
        <v>2E-3</v>
      </c>
      <c r="E340" s="67">
        <v>12.68</v>
      </c>
      <c r="F340" s="72">
        <f>D340*E340</f>
        <v>2.5360000000000001E-2</v>
      </c>
      <c r="G340" s="186">
        <f>W340*D340</f>
        <v>0</v>
      </c>
      <c r="H340" s="186">
        <f>X340*D340</f>
        <v>0</v>
      </c>
      <c r="I340" s="186">
        <f>Y340*D340</f>
        <v>0</v>
      </c>
      <c r="J340" s="186">
        <f>Z340*D340</f>
        <v>0</v>
      </c>
      <c r="K340" s="186">
        <f>AA341*D340</f>
        <v>0</v>
      </c>
      <c r="L340" s="186">
        <f>AB340*D340</f>
        <v>0</v>
      </c>
      <c r="M340" s="186">
        <f>AC340*D340</f>
        <v>0</v>
      </c>
      <c r="N340" s="186">
        <f>AD340*D340</f>
        <v>0</v>
      </c>
      <c r="O340" s="186">
        <f>AE340*D340</f>
        <v>0</v>
      </c>
      <c r="P340" s="186">
        <f>AF340*D340</f>
        <v>0</v>
      </c>
      <c r="Q340" s="186">
        <f>AG340*D340</f>
        <v>0</v>
      </c>
      <c r="R340" s="56">
        <f>AH341*D340</f>
        <v>0</v>
      </c>
      <c r="S340" s="56">
        <f>AI340*D340</f>
        <v>0</v>
      </c>
      <c r="T340" s="56">
        <f>AJ340*D340</f>
        <v>0</v>
      </c>
      <c r="U340" s="51">
        <f>AK340*D340</f>
        <v>0</v>
      </c>
      <c r="V340" s="51">
        <f>AL340*D340</f>
        <v>0</v>
      </c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</row>
    <row r="341" spans="1:38" s="48" customFormat="1" ht="18.75" x14ac:dyDescent="0.3">
      <c r="A341" s="83"/>
      <c r="B341" s="84"/>
      <c r="C341" s="75" t="s">
        <v>30</v>
      </c>
      <c r="D341" s="186">
        <v>0</v>
      </c>
      <c r="E341" s="67">
        <v>0</v>
      </c>
      <c r="F341" s="81">
        <f t="shared" ref="F341:V341" si="258">SUM(F338:F340)</f>
        <v>4.7823099999999998</v>
      </c>
      <c r="G341" s="82">
        <f t="shared" si="258"/>
        <v>5.4429999999999996</v>
      </c>
      <c r="H341" s="82">
        <f t="shared" si="258"/>
        <v>6.3470000000000004</v>
      </c>
      <c r="I341" s="82">
        <f t="shared" si="258"/>
        <v>36.299999999999997</v>
      </c>
      <c r="J341" s="82">
        <f t="shared" si="258"/>
        <v>2.0499999999999998</v>
      </c>
      <c r="K341" s="82">
        <f t="shared" si="258"/>
        <v>8.85</v>
      </c>
      <c r="L341" s="82">
        <f t="shared" si="258"/>
        <v>10.719999999999999</v>
      </c>
      <c r="M341" s="82">
        <f t="shared" si="258"/>
        <v>8.3480000000000008</v>
      </c>
      <c r="N341" s="82">
        <f t="shared" si="258"/>
        <v>46.569999999999993</v>
      </c>
      <c r="O341" s="82">
        <f t="shared" si="258"/>
        <v>0.84599999999999997</v>
      </c>
      <c r="P341" s="82">
        <f t="shared" si="258"/>
        <v>2.6599999999999999E-2</v>
      </c>
      <c r="Q341" s="82">
        <f t="shared" si="258"/>
        <v>4.1300000000000003E-2</v>
      </c>
      <c r="R341" s="64">
        <f t="shared" si="258"/>
        <v>0</v>
      </c>
      <c r="S341" s="64">
        <f t="shared" si="258"/>
        <v>2.7799999999999998E-2</v>
      </c>
      <c r="T341" s="64">
        <f t="shared" si="258"/>
        <v>0.63269999999999993</v>
      </c>
      <c r="U341" s="50">
        <f t="shared" si="258"/>
        <v>0</v>
      </c>
      <c r="V341" s="50">
        <f t="shared" si="258"/>
        <v>227.59999999999997</v>
      </c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</row>
    <row r="342" spans="1:38" s="48" customFormat="1" ht="18.75" x14ac:dyDescent="0.3">
      <c r="A342" s="83"/>
      <c r="B342" s="187" t="s">
        <v>106</v>
      </c>
      <c r="C342" s="75" t="s">
        <v>160</v>
      </c>
      <c r="D342" s="186">
        <v>0.107</v>
      </c>
      <c r="E342" s="67">
        <v>216.7</v>
      </c>
      <c r="F342" s="72">
        <f>D342*E342</f>
        <v>23.186899999999998</v>
      </c>
      <c r="G342" s="186">
        <f>W342*D342</f>
        <v>19.474</v>
      </c>
      <c r="H342" s="186">
        <f>X342*D342</f>
        <v>19.687999999999999</v>
      </c>
      <c r="I342" s="186">
        <f>Y342*D342</f>
        <v>0.749</v>
      </c>
      <c r="J342" s="186">
        <f>Z342*D342</f>
        <v>74.899999999999991</v>
      </c>
      <c r="K342" s="186">
        <f>AA343*D342</f>
        <v>116.63</v>
      </c>
      <c r="L342" s="186">
        <f>AB342*D342</f>
        <v>17.12</v>
      </c>
      <c r="M342" s="186">
        <f>AC342*D342</f>
        <v>19.259999999999998</v>
      </c>
      <c r="N342" s="186">
        <f>AD342*D342</f>
        <v>176.54999999999998</v>
      </c>
      <c r="O342" s="186">
        <f>AE342*D342</f>
        <v>1.712</v>
      </c>
      <c r="P342" s="186">
        <f>AF342*D342</f>
        <v>0</v>
      </c>
      <c r="Q342" s="186">
        <f>AG342*D342</f>
        <v>7.4899999999999994E-2</v>
      </c>
      <c r="R342" s="56">
        <f>AH343*D342</f>
        <v>3.2099999999999997E-2</v>
      </c>
      <c r="S342" s="56">
        <f>AI342*D342</f>
        <v>0.1605</v>
      </c>
      <c r="T342" s="56">
        <f>AJ342*D342</f>
        <v>8.238999999999999</v>
      </c>
      <c r="U342" s="51">
        <f>AK342*D342</f>
        <v>0</v>
      </c>
      <c r="V342" s="51">
        <f>AL342*D342</f>
        <v>257.87</v>
      </c>
      <c r="W342" s="49">
        <v>182</v>
      </c>
      <c r="X342" s="49">
        <v>184</v>
      </c>
      <c r="Y342" s="49">
        <v>7</v>
      </c>
      <c r="Z342" s="49">
        <v>700</v>
      </c>
      <c r="AA342" s="49">
        <v>1940</v>
      </c>
      <c r="AB342" s="49">
        <v>160</v>
      </c>
      <c r="AC342" s="49">
        <v>180</v>
      </c>
      <c r="AD342" s="49">
        <v>1650</v>
      </c>
      <c r="AE342" s="49">
        <v>16</v>
      </c>
      <c r="AF342" s="49">
        <v>0</v>
      </c>
      <c r="AG342" s="49">
        <v>0.7</v>
      </c>
      <c r="AH342" s="49">
        <v>0.7</v>
      </c>
      <c r="AI342" s="49">
        <v>1.5</v>
      </c>
      <c r="AJ342" s="49">
        <v>77</v>
      </c>
      <c r="AK342" s="49">
        <v>0</v>
      </c>
      <c r="AL342" s="49">
        <v>2410</v>
      </c>
    </row>
    <row r="343" spans="1:38" s="48" customFormat="1" ht="18.75" x14ac:dyDescent="0.3">
      <c r="A343" s="83"/>
      <c r="B343" s="188">
        <v>50</v>
      </c>
      <c r="C343" s="75" t="s">
        <v>64</v>
      </c>
      <c r="D343" s="186">
        <v>1E-3</v>
      </c>
      <c r="E343" s="67">
        <v>224.65</v>
      </c>
      <c r="F343" s="72">
        <f>D343*E343</f>
        <v>0.22465000000000002</v>
      </c>
      <c r="G343" s="186">
        <f>W343*D343</f>
        <v>2.8000000000000001E-2</v>
      </c>
      <c r="H343" s="186">
        <f>X343*D343</f>
        <v>0.2</v>
      </c>
      <c r="I343" s="186">
        <f>Y343*D343</f>
        <v>3.2000000000000001E-2</v>
      </c>
      <c r="J343" s="186">
        <f>Z343*D343</f>
        <v>0.35000000000000003</v>
      </c>
      <c r="K343" s="186">
        <f>AA344*D343</f>
        <v>0</v>
      </c>
      <c r="L343" s="186">
        <f>AB343*D343</f>
        <v>0.86</v>
      </c>
      <c r="M343" s="186">
        <f>AC343*D343</f>
        <v>0.08</v>
      </c>
      <c r="N343" s="186">
        <f>AD343*D343</f>
        <v>0.6</v>
      </c>
      <c r="O343" s="186">
        <f>AE343*D343</f>
        <v>2E-3</v>
      </c>
      <c r="P343" s="186">
        <f>AF343*D343</f>
        <v>5.9999999999999995E-4</v>
      </c>
      <c r="Q343" s="186">
        <f>AG343*D343</f>
        <v>1.5E-3</v>
      </c>
      <c r="R343" s="56">
        <f>AH344*D343</f>
        <v>0</v>
      </c>
      <c r="S343" s="56">
        <f>AI343*D343</f>
        <v>1.1000000000000001E-3</v>
      </c>
      <c r="T343" s="56">
        <f>AJ343*D343</f>
        <v>1E-3</v>
      </c>
      <c r="U343" s="51">
        <f>AK343*D343</f>
        <v>3.0000000000000001E-3</v>
      </c>
      <c r="V343" s="51">
        <f>AL343*D343</f>
        <v>2.06</v>
      </c>
      <c r="W343" s="49">
        <v>28</v>
      </c>
      <c r="X343" s="49">
        <v>200</v>
      </c>
      <c r="Y343" s="49">
        <v>32</v>
      </c>
      <c r="Z343" s="49">
        <v>350</v>
      </c>
      <c r="AA343" s="49">
        <v>1090</v>
      </c>
      <c r="AB343" s="49">
        <v>860</v>
      </c>
      <c r="AC343" s="49">
        <v>80</v>
      </c>
      <c r="AD343" s="49">
        <v>600</v>
      </c>
      <c r="AE343" s="49">
        <v>2</v>
      </c>
      <c r="AF343" s="49">
        <v>0.6</v>
      </c>
      <c r="AG343" s="49">
        <v>1.5</v>
      </c>
      <c r="AH343" s="49">
        <v>0.3</v>
      </c>
      <c r="AI343" s="49">
        <v>1.1000000000000001</v>
      </c>
      <c r="AJ343" s="49">
        <v>1</v>
      </c>
      <c r="AK343" s="49">
        <v>3</v>
      </c>
      <c r="AL343" s="49">
        <v>2060</v>
      </c>
    </row>
    <row r="344" spans="1:38" s="48" customFormat="1" ht="56.25" x14ac:dyDescent="0.3">
      <c r="A344" s="83"/>
      <c r="B344" s="105"/>
      <c r="C344" s="71" t="s">
        <v>23</v>
      </c>
      <c r="D344" s="186">
        <v>3.0000000000000001E-3</v>
      </c>
      <c r="E344" s="67">
        <v>91.9</v>
      </c>
      <c r="F344" s="72">
        <f>D344*E344</f>
        <v>0.2757</v>
      </c>
      <c r="G344" s="186">
        <f>W344*D344</f>
        <v>0</v>
      </c>
      <c r="H344" s="186">
        <f>X344*D344</f>
        <v>2.9969999999999999</v>
      </c>
      <c r="I344" s="186">
        <f>Y344*D344</f>
        <v>0</v>
      </c>
      <c r="J344" s="186">
        <f>Z344*D344</f>
        <v>0</v>
      </c>
      <c r="K344" s="186">
        <f>AA345*D344</f>
        <v>0</v>
      </c>
      <c r="L344" s="186">
        <f>AB344*D344</f>
        <v>0</v>
      </c>
      <c r="M344" s="186">
        <f>AC344*D344</f>
        <v>0</v>
      </c>
      <c r="N344" s="186">
        <f>AD344*D344</f>
        <v>0</v>
      </c>
      <c r="O344" s="186">
        <f>AE344*D344</f>
        <v>0</v>
      </c>
      <c r="P344" s="186">
        <f>AF344*D344</f>
        <v>0</v>
      </c>
      <c r="Q344" s="186">
        <f>AG344*D344</f>
        <v>0</v>
      </c>
      <c r="R344" s="56">
        <f>AH345*D344</f>
        <v>0</v>
      </c>
      <c r="S344" s="56">
        <f>AI344*D344</f>
        <v>0</v>
      </c>
      <c r="T344" s="56">
        <f>AJ344*D344</f>
        <v>0</v>
      </c>
      <c r="U344" s="51">
        <f>AK344*D344</f>
        <v>0</v>
      </c>
      <c r="V344" s="51">
        <f>AL344*D344</f>
        <v>26.97</v>
      </c>
      <c r="W344" s="49">
        <v>0</v>
      </c>
      <c r="X344" s="49">
        <v>999</v>
      </c>
      <c r="Y344" s="49">
        <v>0</v>
      </c>
      <c r="Z344" s="49">
        <v>0</v>
      </c>
      <c r="AA344" s="49">
        <v>0</v>
      </c>
      <c r="AB344" s="49">
        <v>0</v>
      </c>
      <c r="AC344" s="49">
        <v>0</v>
      </c>
      <c r="AD344" s="49">
        <v>0</v>
      </c>
      <c r="AE344" s="49">
        <v>0</v>
      </c>
      <c r="AF344" s="49">
        <v>0</v>
      </c>
      <c r="AG344" s="49">
        <v>0</v>
      </c>
      <c r="AH344" s="49">
        <v>0</v>
      </c>
      <c r="AI344" s="49">
        <v>0</v>
      </c>
      <c r="AJ344" s="49">
        <v>0</v>
      </c>
      <c r="AK344" s="49">
        <v>0</v>
      </c>
      <c r="AL344" s="49">
        <v>8990</v>
      </c>
    </row>
    <row r="345" spans="1:38" s="48" customFormat="1" ht="18.75" x14ac:dyDescent="0.3">
      <c r="A345" s="83"/>
      <c r="B345" s="105"/>
      <c r="C345" s="75"/>
      <c r="D345" s="186"/>
      <c r="E345" s="67"/>
      <c r="F345" s="72"/>
      <c r="G345" s="186"/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56"/>
      <c r="S345" s="56"/>
      <c r="T345" s="56"/>
      <c r="U345" s="51"/>
      <c r="V345" s="51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</row>
    <row r="346" spans="1:38" s="48" customFormat="1" ht="18.75" x14ac:dyDescent="0.3">
      <c r="A346" s="83"/>
      <c r="B346" s="190"/>
      <c r="C346" s="106" t="s">
        <v>30</v>
      </c>
      <c r="D346" s="186"/>
      <c r="E346" s="186"/>
      <c r="F346" s="95">
        <f t="shared" ref="F346:V346" si="259">SUM(F342:F345)</f>
        <v>23.687249999999999</v>
      </c>
      <c r="G346" s="107">
        <f t="shared" si="259"/>
        <v>19.501999999999999</v>
      </c>
      <c r="H346" s="107">
        <f t="shared" si="259"/>
        <v>22.884999999999998</v>
      </c>
      <c r="I346" s="107">
        <f t="shared" si="259"/>
        <v>0.78100000000000003</v>
      </c>
      <c r="J346" s="107">
        <f t="shared" si="259"/>
        <v>75.249999999999986</v>
      </c>
      <c r="K346" s="107">
        <f t="shared" si="259"/>
        <v>116.63</v>
      </c>
      <c r="L346" s="107">
        <f t="shared" si="259"/>
        <v>17.98</v>
      </c>
      <c r="M346" s="107">
        <f t="shared" si="259"/>
        <v>19.339999999999996</v>
      </c>
      <c r="N346" s="107">
        <f t="shared" si="259"/>
        <v>177.14999999999998</v>
      </c>
      <c r="O346" s="107">
        <f t="shared" si="259"/>
        <v>1.714</v>
      </c>
      <c r="P346" s="107">
        <f t="shared" si="259"/>
        <v>5.9999999999999995E-4</v>
      </c>
      <c r="Q346" s="107">
        <f t="shared" si="259"/>
        <v>7.6399999999999996E-2</v>
      </c>
      <c r="R346" s="108">
        <f t="shared" si="259"/>
        <v>3.2099999999999997E-2</v>
      </c>
      <c r="S346" s="108">
        <f t="shared" si="259"/>
        <v>0.16159999999999999</v>
      </c>
      <c r="T346" s="108">
        <f t="shared" si="259"/>
        <v>8.2399999999999984</v>
      </c>
      <c r="U346" s="12">
        <f t="shared" si="259"/>
        <v>3.0000000000000001E-3</v>
      </c>
      <c r="V346" s="12">
        <f t="shared" si="259"/>
        <v>286.89999999999998</v>
      </c>
    </row>
    <row r="347" spans="1:38" s="48" customFormat="1" ht="28.5" customHeight="1" x14ac:dyDescent="0.3">
      <c r="A347" s="83"/>
      <c r="B347" s="187" t="s">
        <v>119</v>
      </c>
      <c r="C347" s="75" t="s">
        <v>34</v>
      </c>
      <c r="D347" s="109">
        <v>9.9000000000000005E-2</v>
      </c>
      <c r="E347" s="67">
        <v>25</v>
      </c>
      <c r="F347" s="72">
        <f t="shared" ref="F347:F352" si="260">D347*E347</f>
        <v>2.4750000000000001</v>
      </c>
      <c r="G347" s="186">
        <f t="shared" ref="G347:G352" si="261">W347*D347</f>
        <v>1.782</v>
      </c>
      <c r="H347" s="186">
        <f t="shared" ref="H347:H352" si="262">X347*D347</f>
        <v>9.9000000000000005E-2</v>
      </c>
      <c r="I347" s="186">
        <f t="shared" ref="I347:I352" si="263">Y347*D347</f>
        <v>4.6530000000000005</v>
      </c>
      <c r="J347" s="186">
        <f t="shared" ref="J347:J352" si="264">Z347*D347</f>
        <v>12.870000000000001</v>
      </c>
      <c r="K347" s="186">
        <f>AA348*D347</f>
        <v>173.25</v>
      </c>
      <c r="L347" s="186">
        <f t="shared" ref="L347:L352" si="265">AB347*D347</f>
        <v>47.52</v>
      </c>
      <c r="M347" s="186">
        <f t="shared" ref="M347:M352" si="266">AC347*D347</f>
        <v>15.84</v>
      </c>
      <c r="N347" s="186">
        <f t="shared" ref="N347:N352" si="267">AD347*D347</f>
        <v>30.69</v>
      </c>
      <c r="O347" s="186">
        <f t="shared" ref="O347:O352" si="268">AE347*D347</f>
        <v>0.59400000000000008</v>
      </c>
      <c r="P347" s="186">
        <f t="shared" ref="P347:P352" si="269">AF347*D347</f>
        <v>1.9800000000000002E-2</v>
      </c>
      <c r="Q347" s="186">
        <f t="shared" ref="Q347:Q352" si="270">AG347*D347</f>
        <v>0</v>
      </c>
      <c r="R347" s="56">
        <f>AH348*D347</f>
        <v>4.9500000000000002E-2</v>
      </c>
      <c r="S347" s="56">
        <f t="shared" ref="S347:S352" si="271">AI347*D347</f>
        <v>3.9600000000000003E-2</v>
      </c>
      <c r="T347" s="56">
        <f t="shared" ref="T347:T352" si="272">AJ347*D347</f>
        <v>0.73260000000000003</v>
      </c>
      <c r="U347" s="51">
        <f t="shared" ref="U347:U352" si="273">AK347*D347</f>
        <v>44.550000000000004</v>
      </c>
      <c r="V347" s="51">
        <f t="shared" ref="V347:V352" si="274">AL347*D347</f>
        <v>26.73</v>
      </c>
      <c r="W347" s="49">
        <v>18</v>
      </c>
      <c r="X347" s="49">
        <v>1</v>
      </c>
      <c r="Y347" s="49">
        <v>47</v>
      </c>
      <c r="Z347" s="49">
        <v>130</v>
      </c>
      <c r="AA347" s="49">
        <v>1850</v>
      </c>
      <c r="AB347" s="49">
        <v>480</v>
      </c>
      <c r="AC347" s="49">
        <v>160</v>
      </c>
      <c r="AD347" s="49">
        <v>310</v>
      </c>
      <c r="AE347" s="49">
        <v>6</v>
      </c>
      <c r="AF347" s="49">
        <v>0.2</v>
      </c>
      <c r="AG347" s="49">
        <v>0</v>
      </c>
      <c r="AH347" s="49">
        <v>0.3</v>
      </c>
      <c r="AI347" s="49">
        <v>0.4</v>
      </c>
      <c r="AJ347" s="49">
        <v>7.4</v>
      </c>
      <c r="AK347" s="49">
        <v>450</v>
      </c>
      <c r="AL347" s="49">
        <v>270</v>
      </c>
    </row>
    <row r="348" spans="1:38" s="48" customFormat="1" ht="54" customHeight="1" x14ac:dyDescent="0.3">
      <c r="A348" s="83"/>
      <c r="B348" s="105">
        <v>100</v>
      </c>
      <c r="C348" s="75" t="s">
        <v>25</v>
      </c>
      <c r="D348" s="109">
        <v>6.0000000000000001E-3</v>
      </c>
      <c r="E348" s="67">
        <v>17</v>
      </c>
      <c r="F348" s="72">
        <f t="shared" si="260"/>
        <v>0.10200000000000001</v>
      </c>
      <c r="G348" s="186">
        <f t="shared" si="261"/>
        <v>8.4000000000000005E-2</v>
      </c>
      <c r="H348" s="186">
        <f t="shared" si="262"/>
        <v>0</v>
      </c>
      <c r="I348" s="186">
        <f t="shared" si="263"/>
        <v>0.54600000000000004</v>
      </c>
      <c r="J348" s="186">
        <f t="shared" si="264"/>
        <v>1.08</v>
      </c>
      <c r="K348" s="186">
        <f>AA349*D348</f>
        <v>12</v>
      </c>
      <c r="L348" s="186">
        <f t="shared" si="265"/>
        <v>1.86</v>
      </c>
      <c r="M348" s="186">
        <f t="shared" si="266"/>
        <v>0.84</v>
      </c>
      <c r="N348" s="186">
        <f t="shared" si="267"/>
        <v>3.48</v>
      </c>
      <c r="O348" s="186">
        <f t="shared" si="268"/>
        <v>4.8000000000000001E-2</v>
      </c>
      <c r="P348" s="186">
        <f t="shared" si="269"/>
        <v>0</v>
      </c>
      <c r="Q348" s="186">
        <f t="shared" si="270"/>
        <v>0</v>
      </c>
      <c r="R348" s="56">
        <f>AH349*D348</f>
        <v>3.5999999999999999E-3</v>
      </c>
      <c r="S348" s="56">
        <f t="shared" si="271"/>
        <v>1.2000000000000001E-3</v>
      </c>
      <c r="T348" s="56">
        <f t="shared" si="272"/>
        <v>1.2E-2</v>
      </c>
      <c r="U348" s="51">
        <f t="shared" si="273"/>
        <v>0.6</v>
      </c>
      <c r="V348" s="51">
        <f t="shared" si="274"/>
        <v>2.46</v>
      </c>
      <c r="W348" s="49">
        <v>14</v>
      </c>
      <c r="X348" s="49">
        <v>0</v>
      </c>
      <c r="Y348" s="49">
        <v>91</v>
      </c>
      <c r="Z348" s="49">
        <v>180</v>
      </c>
      <c r="AA348" s="49">
        <v>1750</v>
      </c>
      <c r="AB348" s="49">
        <v>310</v>
      </c>
      <c r="AC348" s="49">
        <v>140</v>
      </c>
      <c r="AD348" s="49">
        <v>580</v>
      </c>
      <c r="AE348" s="49">
        <v>8</v>
      </c>
      <c r="AF348" s="49">
        <v>0</v>
      </c>
      <c r="AG348" s="49">
        <v>0</v>
      </c>
      <c r="AH348" s="49">
        <v>0.5</v>
      </c>
      <c r="AI348" s="49">
        <v>0.2</v>
      </c>
      <c r="AJ348" s="49">
        <v>2</v>
      </c>
      <c r="AK348" s="49">
        <v>100</v>
      </c>
      <c r="AL348" s="49">
        <v>410</v>
      </c>
    </row>
    <row r="349" spans="1:38" s="48" customFormat="1" ht="24" customHeight="1" x14ac:dyDescent="0.3">
      <c r="A349" s="83"/>
      <c r="B349" s="84"/>
      <c r="C349" s="75" t="s">
        <v>26</v>
      </c>
      <c r="D349" s="109">
        <v>6.0000000000000001E-3</v>
      </c>
      <c r="E349" s="67">
        <v>24</v>
      </c>
      <c r="F349" s="72">
        <f t="shared" si="260"/>
        <v>0.14400000000000002</v>
      </c>
      <c r="G349" s="186">
        <f t="shared" si="261"/>
        <v>7.8E-2</v>
      </c>
      <c r="H349" s="186">
        <f t="shared" si="262"/>
        <v>6.0000000000000001E-3</v>
      </c>
      <c r="I349" s="186">
        <f t="shared" si="263"/>
        <v>0.432</v>
      </c>
      <c r="J349" s="186">
        <f t="shared" si="264"/>
        <v>1.26</v>
      </c>
      <c r="K349" s="186">
        <f>AA351*D349</f>
        <v>0</v>
      </c>
      <c r="L349" s="186">
        <f t="shared" si="265"/>
        <v>3.06</v>
      </c>
      <c r="M349" s="186">
        <f t="shared" si="266"/>
        <v>2.2800000000000002</v>
      </c>
      <c r="N349" s="186">
        <f t="shared" si="267"/>
        <v>3.3000000000000003</v>
      </c>
      <c r="O349" s="186">
        <f t="shared" si="268"/>
        <v>4.2000000000000003E-2</v>
      </c>
      <c r="P349" s="186">
        <f t="shared" si="269"/>
        <v>0.54</v>
      </c>
      <c r="Q349" s="186">
        <f t="shared" si="270"/>
        <v>0</v>
      </c>
      <c r="R349" s="56">
        <f>AH351*D349</f>
        <v>0</v>
      </c>
      <c r="S349" s="56">
        <f t="shared" si="271"/>
        <v>4.1999999999999997E-3</v>
      </c>
      <c r="T349" s="56">
        <f t="shared" si="272"/>
        <v>0.06</v>
      </c>
      <c r="U349" s="51">
        <f t="shared" si="273"/>
        <v>0.3</v>
      </c>
      <c r="V349" s="51">
        <f t="shared" si="274"/>
        <v>1.8</v>
      </c>
      <c r="W349" s="49">
        <v>13</v>
      </c>
      <c r="X349" s="49">
        <v>1</v>
      </c>
      <c r="Y349" s="49">
        <v>72</v>
      </c>
      <c r="Z349" s="49">
        <v>210</v>
      </c>
      <c r="AA349" s="49">
        <v>2000</v>
      </c>
      <c r="AB349" s="49">
        <v>510</v>
      </c>
      <c r="AC349" s="49">
        <v>380</v>
      </c>
      <c r="AD349" s="49">
        <v>550</v>
      </c>
      <c r="AE349" s="49">
        <v>7</v>
      </c>
      <c r="AF349" s="49">
        <v>90</v>
      </c>
      <c r="AG349" s="49">
        <v>0</v>
      </c>
      <c r="AH349" s="49">
        <v>0.6</v>
      </c>
      <c r="AI349" s="49">
        <v>0.7</v>
      </c>
      <c r="AJ349" s="49">
        <v>10</v>
      </c>
      <c r="AK349" s="49">
        <v>50</v>
      </c>
      <c r="AL349" s="49">
        <v>300</v>
      </c>
    </row>
    <row r="350" spans="1:38" s="48" customFormat="1" ht="17.25" customHeight="1" x14ac:dyDescent="0.3">
      <c r="A350" s="83"/>
      <c r="B350" s="84"/>
      <c r="C350" s="75" t="s">
        <v>15</v>
      </c>
      <c r="D350" s="109">
        <v>5.0000000000000001E-3</v>
      </c>
      <c r="E350" s="67">
        <v>45.83</v>
      </c>
      <c r="F350" s="72">
        <f t="shared" si="260"/>
        <v>0.22914999999999999</v>
      </c>
      <c r="G350" s="186">
        <f t="shared" si="261"/>
        <v>0</v>
      </c>
      <c r="H350" s="186">
        <f t="shared" si="262"/>
        <v>0</v>
      </c>
      <c r="I350" s="186">
        <f t="shared" si="263"/>
        <v>4.99</v>
      </c>
      <c r="J350" s="186">
        <f t="shared" si="264"/>
        <v>0.05</v>
      </c>
      <c r="K350" s="186">
        <f>AA350*D350</f>
        <v>0.15</v>
      </c>
      <c r="L350" s="186">
        <f t="shared" si="265"/>
        <v>0.1</v>
      </c>
      <c r="M350" s="186">
        <f t="shared" si="266"/>
        <v>0</v>
      </c>
      <c r="N350" s="186">
        <f t="shared" si="267"/>
        <v>0</v>
      </c>
      <c r="O350" s="186">
        <f t="shared" si="268"/>
        <v>1.4999999999999999E-2</v>
      </c>
      <c r="P350" s="186">
        <f t="shared" si="269"/>
        <v>0</v>
      </c>
      <c r="Q350" s="186">
        <f t="shared" si="270"/>
        <v>0</v>
      </c>
      <c r="R350" s="56">
        <f>AH350*D350</f>
        <v>0</v>
      </c>
      <c r="S350" s="56">
        <f t="shared" si="271"/>
        <v>0</v>
      </c>
      <c r="T350" s="56">
        <f t="shared" si="272"/>
        <v>0</v>
      </c>
      <c r="U350" s="51">
        <f t="shared" si="273"/>
        <v>0</v>
      </c>
      <c r="V350" s="51">
        <f t="shared" si="274"/>
        <v>18.95</v>
      </c>
      <c r="W350" s="49">
        <v>0</v>
      </c>
      <c r="X350" s="49">
        <v>0</v>
      </c>
      <c r="Y350" s="49">
        <v>998</v>
      </c>
      <c r="Z350" s="49">
        <v>10</v>
      </c>
      <c r="AA350" s="49">
        <v>30</v>
      </c>
      <c r="AB350" s="49">
        <v>20</v>
      </c>
      <c r="AC350" s="49">
        <v>0</v>
      </c>
      <c r="AD350" s="49">
        <v>0</v>
      </c>
      <c r="AE350" s="49">
        <v>3</v>
      </c>
      <c r="AF350" s="49">
        <v>0</v>
      </c>
      <c r="AG350" s="49">
        <v>0</v>
      </c>
      <c r="AH350" s="49">
        <v>0</v>
      </c>
      <c r="AI350" s="49">
        <v>0</v>
      </c>
      <c r="AJ350" s="49">
        <v>0</v>
      </c>
      <c r="AK350" s="49">
        <v>0</v>
      </c>
      <c r="AL350" s="49">
        <v>3790</v>
      </c>
    </row>
    <row r="351" spans="1:38" s="48" customFormat="1" ht="23.25" customHeight="1" x14ac:dyDescent="0.3">
      <c r="A351" s="83"/>
      <c r="B351" s="84"/>
      <c r="C351" s="75" t="s">
        <v>27</v>
      </c>
      <c r="D351" s="109">
        <v>1E-3</v>
      </c>
      <c r="E351" s="67">
        <v>12.68</v>
      </c>
      <c r="F351" s="72">
        <f t="shared" si="260"/>
        <v>1.268E-2</v>
      </c>
      <c r="G351" s="186">
        <f t="shared" si="261"/>
        <v>0</v>
      </c>
      <c r="H351" s="186">
        <f t="shared" si="262"/>
        <v>0</v>
      </c>
      <c r="I351" s="186">
        <f t="shared" si="263"/>
        <v>0</v>
      </c>
      <c r="J351" s="186">
        <f t="shared" si="264"/>
        <v>0</v>
      </c>
      <c r="K351" s="186">
        <f>AA352*D351</f>
        <v>0</v>
      </c>
      <c r="L351" s="186">
        <f t="shared" si="265"/>
        <v>0</v>
      </c>
      <c r="M351" s="186">
        <f t="shared" si="266"/>
        <v>0</v>
      </c>
      <c r="N351" s="186">
        <f t="shared" si="267"/>
        <v>0</v>
      </c>
      <c r="O351" s="186">
        <f t="shared" si="268"/>
        <v>0</v>
      </c>
      <c r="P351" s="186">
        <f t="shared" si="269"/>
        <v>0</v>
      </c>
      <c r="Q351" s="186">
        <f t="shared" si="270"/>
        <v>0</v>
      </c>
      <c r="R351" s="56">
        <f>AH352*D351</f>
        <v>0</v>
      </c>
      <c r="S351" s="56">
        <f t="shared" si="271"/>
        <v>0</v>
      </c>
      <c r="T351" s="56">
        <f t="shared" si="272"/>
        <v>0</v>
      </c>
      <c r="U351" s="51">
        <f t="shared" si="273"/>
        <v>0</v>
      </c>
      <c r="V351" s="51">
        <f t="shared" si="274"/>
        <v>0</v>
      </c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</row>
    <row r="352" spans="1:38" s="48" customFormat="1" ht="56.25" x14ac:dyDescent="0.3">
      <c r="A352" s="83"/>
      <c r="B352" s="84"/>
      <c r="C352" s="71" t="s">
        <v>23</v>
      </c>
      <c r="D352" s="109">
        <v>5.0000000000000001E-3</v>
      </c>
      <c r="E352" s="67">
        <v>91.9</v>
      </c>
      <c r="F352" s="72">
        <f t="shared" si="260"/>
        <v>0.45950000000000002</v>
      </c>
      <c r="G352" s="186">
        <f t="shared" si="261"/>
        <v>0</v>
      </c>
      <c r="H352" s="186">
        <f t="shared" si="262"/>
        <v>4.9950000000000001</v>
      </c>
      <c r="I352" s="186">
        <f t="shared" si="263"/>
        <v>0</v>
      </c>
      <c r="J352" s="186">
        <f t="shared" si="264"/>
        <v>0</v>
      </c>
      <c r="K352" s="186">
        <f>AA353*D352</f>
        <v>0</v>
      </c>
      <c r="L352" s="186">
        <f t="shared" si="265"/>
        <v>0</v>
      </c>
      <c r="M352" s="186">
        <f t="shared" si="266"/>
        <v>0</v>
      </c>
      <c r="N352" s="186">
        <f t="shared" si="267"/>
        <v>0</v>
      </c>
      <c r="O352" s="186">
        <f t="shared" si="268"/>
        <v>0</v>
      </c>
      <c r="P352" s="186">
        <f t="shared" si="269"/>
        <v>0</v>
      </c>
      <c r="Q352" s="186">
        <f t="shared" si="270"/>
        <v>0</v>
      </c>
      <c r="R352" s="56">
        <f>AH353*D352</f>
        <v>0</v>
      </c>
      <c r="S352" s="56">
        <f t="shared" si="271"/>
        <v>0</v>
      </c>
      <c r="T352" s="56">
        <f t="shared" si="272"/>
        <v>0</v>
      </c>
      <c r="U352" s="51">
        <f t="shared" si="273"/>
        <v>0</v>
      </c>
      <c r="V352" s="51">
        <f t="shared" si="274"/>
        <v>44.95</v>
      </c>
      <c r="W352" s="49">
        <v>0</v>
      </c>
      <c r="X352" s="49">
        <v>999</v>
      </c>
      <c r="Y352" s="49">
        <v>0</v>
      </c>
      <c r="Z352" s="49">
        <v>0</v>
      </c>
      <c r="AA352" s="49">
        <v>0</v>
      </c>
      <c r="AB352" s="49">
        <v>0</v>
      </c>
      <c r="AC352" s="49">
        <v>0</v>
      </c>
      <c r="AD352" s="49">
        <v>0</v>
      </c>
      <c r="AE352" s="49">
        <v>0</v>
      </c>
      <c r="AF352" s="49">
        <v>0</v>
      </c>
      <c r="AG352" s="49">
        <v>0</v>
      </c>
      <c r="AH352" s="49">
        <v>0</v>
      </c>
      <c r="AI352" s="49">
        <v>0</v>
      </c>
      <c r="AJ352" s="49">
        <v>0</v>
      </c>
      <c r="AK352" s="49">
        <v>0</v>
      </c>
      <c r="AL352" s="49">
        <v>8990</v>
      </c>
    </row>
    <row r="353" spans="1:39" s="48" customFormat="1" ht="18.75" x14ac:dyDescent="0.3">
      <c r="A353" s="83"/>
      <c r="B353" s="84"/>
      <c r="C353" s="75" t="s">
        <v>16</v>
      </c>
      <c r="D353" s="186">
        <v>0</v>
      </c>
      <c r="E353" s="67">
        <v>0</v>
      </c>
      <c r="F353" s="81">
        <v>3.42</v>
      </c>
      <c r="G353" s="82">
        <f t="shared" ref="G353:V353" si="275">SUM(G347:G352)</f>
        <v>1.9440000000000002</v>
      </c>
      <c r="H353" s="82">
        <f t="shared" si="275"/>
        <v>5.1000000000000005</v>
      </c>
      <c r="I353" s="82">
        <f t="shared" si="275"/>
        <v>10.621000000000002</v>
      </c>
      <c r="J353" s="82">
        <f t="shared" si="275"/>
        <v>15.260000000000002</v>
      </c>
      <c r="K353" s="82">
        <f t="shared" si="275"/>
        <v>185.4</v>
      </c>
      <c r="L353" s="82">
        <f t="shared" si="275"/>
        <v>52.540000000000006</v>
      </c>
      <c r="M353" s="82">
        <f t="shared" si="275"/>
        <v>18.96</v>
      </c>
      <c r="N353" s="82">
        <f t="shared" si="275"/>
        <v>37.47</v>
      </c>
      <c r="O353" s="82">
        <f t="shared" si="275"/>
        <v>0.69900000000000018</v>
      </c>
      <c r="P353" s="82">
        <f t="shared" si="275"/>
        <v>0.55980000000000008</v>
      </c>
      <c r="Q353" s="82">
        <f t="shared" si="275"/>
        <v>0</v>
      </c>
      <c r="R353" s="64">
        <f t="shared" si="275"/>
        <v>5.3100000000000001E-2</v>
      </c>
      <c r="S353" s="64">
        <f t="shared" si="275"/>
        <v>4.5000000000000005E-2</v>
      </c>
      <c r="T353" s="64">
        <f t="shared" si="275"/>
        <v>0.80459999999999998</v>
      </c>
      <c r="U353" s="50">
        <f t="shared" si="275"/>
        <v>45.45</v>
      </c>
      <c r="V353" s="50">
        <f t="shared" si="275"/>
        <v>94.89</v>
      </c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</row>
    <row r="354" spans="1:39" s="14" customFormat="1" ht="18.75" x14ac:dyDescent="0.3">
      <c r="A354" s="115"/>
      <c r="B354" s="70" t="s">
        <v>9</v>
      </c>
      <c r="C354" s="75" t="s">
        <v>14</v>
      </c>
      <c r="D354" s="66">
        <v>1E-3</v>
      </c>
      <c r="E354" s="67">
        <v>370.5</v>
      </c>
      <c r="F354" s="72">
        <f>D354*E354</f>
        <v>0.3705</v>
      </c>
      <c r="G354" s="66">
        <f>W354*D354</f>
        <v>0</v>
      </c>
      <c r="H354" s="66">
        <f>X354*D354</f>
        <v>0</v>
      </c>
      <c r="I354" s="66">
        <f>Y354*D354</f>
        <v>0</v>
      </c>
      <c r="J354" s="66">
        <f>Z354*D354</f>
        <v>0</v>
      </c>
      <c r="K354" s="66">
        <f>AA355*D354</f>
        <v>0.03</v>
      </c>
      <c r="L354" s="66">
        <f>AB354*D354</f>
        <v>0</v>
      </c>
      <c r="M354" s="66">
        <f>AC354*D354</f>
        <v>0</v>
      </c>
      <c r="N354" s="66">
        <f>AD354*D354</f>
        <v>0</v>
      </c>
      <c r="O354" s="66">
        <f>AE354*D354</f>
        <v>0</v>
      </c>
      <c r="P354" s="66">
        <f>AF354*D354</f>
        <v>0</v>
      </c>
      <c r="Q354" s="66">
        <f>AG354*D354</f>
        <v>0</v>
      </c>
      <c r="R354" s="56">
        <f>AH355*D354</f>
        <v>0</v>
      </c>
      <c r="S354" s="56">
        <f>AI354*D354</f>
        <v>0</v>
      </c>
      <c r="T354" s="56">
        <f>AJ354*D354</f>
        <v>0</v>
      </c>
      <c r="U354" s="13">
        <f>AK354*D354</f>
        <v>0</v>
      </c>
      <c r="V354" s="13">
        <f>AL354*D354</f>
        <v>0</v>
      </c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27"/>
    </row>
    <row r="355" spans="1:39" ht="18.75" x14ac:dyDescent="0.3">
      <c r="A355" s="1"/>
      <c r="B355" s="84" t="s">
        <v>84</v>
      </c>
      <c r="C355" s="75" t="s">
        <v>15</v>
      </c>
      <c r="D355" s="66">
        <v>1.4999999999999999E-2</v>
      </c>
      <c r="E355" s="67">
        <v>45.83</v>
      </c>
      <c r="F355" s="72">
        <f>D355*E355</f>
        <v>0.68744999999999989</v>
      </c>
      <c r="G355" s="66">
        <f>W355*D355</f>
        <v>0</v>
      </c>
      <c r="H355" s="66">
        <f>X355*D355</f>
        <v>0</v>
      </c>
      <c r="I355" s="66">
        <f>Y355*D355</f>
        <v>19.38</v>
      </c>
      <c r="J355" s="66">
        <f>Z355*D355</f>
        <v>0.15</v>
      </c>
      <c r="K355" s="66">
        <f>AA355*D355</f>
        <v>0.44999999999999996</v>
      </c>
      <c r="L355" s="66">
        <f>AB355*D355</f>
        <v>0.3</v>
      </c>
      <c r="M355" s="66">
        <f>AC355*D355</f>
        <v>0</v>
      </c>
      <c r="N355" s="66">
        <f>AD355*D355</f>
        <v>0</v>
      </c>
      <c r="O355" s="66">
        <f>AE355*D355</f>
        <v>4.4999999999999998E-2</v>
      </c>
      <c r="P355" s="66">
        <f>AF355*D355</f>
        <v>0</v>
      </c>
      <c r="Q355" s="66">
        <f>AG355*D355</f>
        <v>0</v>
      </c>
      <c r="R355" s="56">
        <f>AH355*D355</f>
        <v>0</v>
      </c>
      <c r="S355" s="56">
        <f>AI355*D355</f>
        <v>0</v>
      </c>
      <c r="T355" s="56">
        <f>AJ355*D355</f>
        <v>0</v>
      </c>
      <c r="U355" s="13">
        <f>AK355*D355</f>
        <v>0</v>
      </c>
      <c r="V355" s="13">
        <f>AL355*D355</f>
        <v>91.99499999999999</v>
      </c>
      <c r="W355" s="10">
        <v>0</v>
      </c>
      <c r="X355" s="10">
        <v>0</v>
      </c>
      <c r="Y355" s="10">
        <v>1292</v>
      </c>
      <c r="Z355" s="10">
        <v>10</v>
      </c>
      <c r="AA355" s="10">
        <v>30</v>
      </c>
      <c r="AB355" s="10">
        <v>20</v>
      </c>
      <c r="AC355" s="10">
        <v>0</v>
      </c>
      <c r="AD355" s="10">
        <v>0</v>
      </c>
      <c r="AE355" s="10">
        <v>3</v>
      </c>
      <c r="AF355" s="10">
        <v>0</v>
      </c>
      <c r="AG355" s="10">
        <v>0</v>
      </c>
      <c r="AH355" s="10">
        <v>0</v>
      </c>
      <c r="AI355" s="10">
        <v>0</v>
      </c>
      <c r="AJ355" s="10">
        <v>0</v>
      </c>
      <c r="AK355" s="10">
        <v>0</v>
      </c>
      <c r="AL355" s="10">
        <v>6133</v>
      </c>
      <c r="AM355" s="14"/>
    </row>
    <row r="356" spans="1:39" ht="18.75" customHeight="1" x14ac:dyDescent="0.3">
      <c r="A356" s="64"/>
      <c r="B356" s="105"/>
      <c r="C356" s="71"/>
      <c r="D356" s="66"/>
      <c r="E356" s="67"/>
      <c r="F356" s="72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56"/>
      <c r="S356" s="56"/>
      <c r="T356" s="56"/>
      <c r="U356" s="13"/>
      <c r="V356" s="13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</row>
    <row r="357" spans="1:39" ht="18.75" x14ac:dyDescent="0.3">
      <c r="A357" s="69"/>
      <c r="B357" s="55"/>
      <c r="C357" s="75" t="s">
        <v>16</v>
      </c>
      <c r="D357" s="66">
        <v>0</v>
      </c>
      <c r="E357" s="67">
        <v>0</v>
      </c>
      <c r="F357" s="81">
        <f>SUM(F354:F355)</f>
        <v>1.0579499999999999</v>
      </c>
      <c r="G357" s="82">
        <f t="shared" ref="G357:V357" si="276">SUM(G354:G355)</f>
        <v>0</v>
      </c>
      <c r="H357" s="82">
        <f t="shared" si="276"/>
        <v>0</v>
      </c>
      <c r="I357" s="82">
        <f t="shared" si="276"/>
        <v>19.38</v>
      </c>
      <c r="J357" s="82">
        <f t="shared" si="276"/>
        <v>0.15</v>
      </c>
      <c r="K357" s="82">
        <f t="shared" si="276"/>
        <v>0.48</v>
      </c>
      <c r="L357" s="82">
        <f t="shared" si="276"/>
        <v>0.3</v>
      </c>
      <c r="M357" s="82">
        <f t="shared" si="276"/>
        <v>0</v>
      </c>
      <c r="N357" s="82">
        <f t="shared" si="276"/>
        <v>0</v>
      </c>
      <c r="O357" s="82">
        <f t="shared" si="276"/>
        <v>4.4999999999999998E-2</v>
      </c>
      <c r="P357" s="82">
        <f t="shared" si="276"/>
        <v>0</v>
      </c>
      <c r="Q357" s="82">
        <f t="shared" si="276"/>
        <v>0</v>
      </c>
      <c r="R357" s="64">
        <f t="shared" si="276"/>
        <v>0</v>
      </c>
      <c r="S357" s="64">
        <f t="shared" si="276"/>
        <v>0</v>
      </c>
      <c r="T357" s="64">
        <f t="shared" si="276"/>
        <v>0</v>
      </c>
      <c r="U357" s="11">
        <f t="shared" si="276"/>
        <v>0</v>
      </c>
      <c r="V357" s="11">
        <f t="shared" si="276"/>
        <v>91.99499999999999</v>
      </c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</row>
    <row r="358" spans="1:39" ht="18.75" x14ac:dyDescent="0.3">
      <c r="A358" s="83"/>
      <c r="B358" s="55" t="s">
        <v>37</v>
      </c>
      <c r="C358" s="56"/>
      <c r="D358" s="82">
        <v>5.5E-2</v>
      </c>
      <c r="E358" s="110">
        <v>35.08</v>
      </c>
      <c r="F358" s="81">
        <f>D358*E358</f>
        <v>1.9294</v>
      </c>
      <c r="G358" s="82">
        <f>W358*D358</f>
        <v>2.6949999999999998</v>
      </c>
      <c r="H358" s="82">
        <f>X358*D358</f>
        <v>0.55000000000000004</v>
      </c>
      <c r="I358" s="82">
        <f>Y358*D358</f>
        <v>25.3</v>
      </c>
      <c r="J358" s="82">
        <f>Z358*D358</f>
        <v>231</v>
      </c>
      <c r="K358" s="82">
        <f>AA360*D358</f>
        <v>0</v>
      </c>
      <c r="L358" s="82">
        <f>AB358*D358</f>
        <v>9.9</v>
      </c>
      <c r="M358" s="82">
        <f>AC358*D358</f>
        <v>11</v>
      </c>
      <c r="N358" s="82">
        <f>AD358*D358</f>
        <v>50.6</v>
      </c>
      <c r="O358" s="82">
        <f>AE358*D358</f>
        <v>1.595</v>
      </c>
      <c r="P358" s="82">
        <f>AF358*D358</f>
        <v>0</v>
      </c>
      <c r="Q358" s="82">
        <f>AG358*D358</f>
        <v>0</v>
      </c>
      <c r="R358" s="64">
        <f>AH360*D358</f>
        <v>0</v>
      </c>
      <c r="S358" s="64">
        <f>AI358*D358</f>
        <v>1.6500000000000001E-2</v>
      </c>
      <c r="T358" s="64">
        <f>AJ358*D358</f>
        <v>0.374</v>
      </c>
      <c r="U358" s="11">
        <f>AK358*D358</f>
        <v>0</v>
      </c>
      <c r="V358" s="11">
        <f>AL358*D358</f>
        <v>121</v>
      </c>
      <c r="W358" s="10">
        <v>49</v>
      </c>
      <c r="X358" s="10">
        <v>10</v>
      </c>
      <c r="Y358" s="10">
        <v>460</v>
      </c>
      <c r="Z358" s="10">
        <v>4200</v>
      </c>
      <c r="AA358" s="10">
        <v>1430</v>
      </c>
      <c r="AB358" s="10">
        <v>180</v>
      </c>
      <c r="AC358" s="10">
        <v>200</v>
      </c>
      <c r="AD358" s="10">
        <v>920</v>
      </c>
      <c r="AE358" s="10">
        <v>29</v>
      </c>
      <c r="AF358" s="10">
        <v>0</v>
      </c>
      <c r="AG358" s="10">
        <v>0</v>
      </c>
      <c r="AH358" s="10">
        <v>0.9</v>
      </c>
      <c r="AI358" s="10">
        <v>0.3</v>
      </c>
      <c r="AJ358" s="10">
        <v>6.8</v>
      </c>
      <c r="AK358" s="10">
        <v>0</v>
      </c>
      <c r="AL358" s="10">
        <v>2200</v>
      </c>
    </row>
    <row r="359" spans="1:39" ht="18.75" x14ac:dyDescent="0.3">
      <c r="A359" s="83"/>
      <c r="B359" s="53" t="s">
        <v>149</v>
      </c>
      <c r="C359" s="111"/>
      <c r="D359" s="99">
        <v>0.2</v>
      </c>
      <c r="E359" s="112">
        <v>88</v>
      </c>
      <c r="F359" s="113">
        <v>17.600000000000001</v>
      </c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98"/>
      <c r="S359" s="98"/>
      <c r="T359" s="98"/>
      <c r="U359" s="28"/>
      <c r="V359" s="28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</row>
    <row r="360" spans="1:39" ht="18.75" x14ac:dyDescent="0.3">
      <c r="A360" s="83"/>
      <c r="B360" s="203" t="s">
        <v>38</v>
      </c>
      <c r="C360" s="204"/>
      <c r="D360" s="99"/>
      <c r="E360" s="99"/>
      <c r="F360" s="114">
        <v>58.59</v>
      </c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111"/>
      <c r="S360" s="111"/>
      <c r="T360" s="111"/>
      <c r="U360" s="33"/>
      <c r="V360" s="33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</row>
    <row r="361" spans="1:39" ht="37.5" x14ac:dyDescent="0.3">
      <c r="A361" s="83"/>
      <c r="B361" s="116" t="s">
        <v>66</v>
      </c>
      <c r="C361" s="117"/>
      <c r="D361" s="118"/>
      <c r="E361" s="118"/>
      <c r="F361" s="119">
        <f>SUM(F328,F360)</f>
        <v>94.01</v>
      </c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5"/>
      <c r="S361" s="115"/>
      <c r="T361" s="115"/>
      <c r="U361" s="34"/>
      <c r="V361" s="3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</row>
    <row r="362" spans="1:39" ht="18.75" x14ac:dyDescent="0.3">
      <c r="A362" s="79"/>
      <c r="B362" s="62" t="s">
        <v>139</v>
      </c>
      <c r="C362" s="23"/>
      <c r="D362" s="63"/>
      <c r="E362" s="59"/>
      <c r="F362" s="60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23"/>
      <c r="S362" s="23"/>
      <c r="T362" s="23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</row>
    <row r="363" spans="1:39" ht="18.75" x14ac:dyDescent="0.3">
      <c r="A363" s="64"/>
      <c r="B363" s="65" t="s">
        <v>0</v>
      </c>
      <c r="C363" s="64"/>
      <c r="D363" s="66"/>
      <c r="E363" s="67"/>
      <c r="F363" s="67"/>
      <c r="G363" s="205" t="s">
        <v>40</v>
      </c>
      <c r="H363" s="205" t="s">
        <v>41</v>
      </c>
      <c r="I363" s="207" t="s">
        <v>42</v>
      </c>
      <c r="J363" s="193" t="s">
        <v>43</v>
      </c>
      <c r="K363" s="194"/>
      <c r="L363" s="194"/>
      <c r="M363" s="194"/>
      <c r="N363" s="194"/>
      <c r="O363" s="195"/>
      <c r="P363" s="196" t="s">
        <v>50</v>
      </c>
      <c r="Q363" s="197"/>
      <c r="R363" s="197"/>
      <c r="S363" s="197"/>
      <c r="T363" s="198"/>
      <c r="U363" s="32"/>
      <c r="V363" s="199" t="s">
        <v>52</v>
      </c>
      <c r="W363" s="9"/>
      <c r="X363" s="10"/>
      <c r="Y363" s="9"/>
      <c r="Z363" s="10"/>
      <c r="AA363" s="9"/>
      <c r="AB363" s="10"/>
      <c r="AC363" s="9"/>
      <c r="AD363" s="10"/>
      <c r="AE363" s="9"/>
      <c r="AF363" s="10"/>
      <c r="AG363" s="9"/>
      <c r="AH363" s="10"/>
      <c r="AI363" s="9"/>
      <c r="AJ363" s="10"/>
      <c r="AK363" s="10"/>
      <c r="AL363" s="10"/>
    </row>
    <row r="364" spans="1:39" ht="37.5" x14ac:dyDescent="0.3">
      <c r="A364" s="64"/>
      <c r="B364" s="70"/>
      <c r="C364" s="71" t="s">
        <v>10</v>
      </c>
      <c r="D364" s="66" t="s">
        <v>11</v>
      </c>
      <c r="E364" s="67" t="s">
        <v>12</v>
      </c>
      <c r="F364" s="72" t="s">
        <v>13</v>
      </c>
      <c r="G364" s="206"/>
      <c r="H364" s="206"/>
      <c r="I364" s="208"/>
      <c r="J364" s="66" t="s">
        <v>44</v>
      </c>
      <c r="K364" s="66" t="s">
        <v>45</v>
      </c>
      <c r="L364" s="66" t="s">
        <v>46</v>
      </c>
      <c r="M364" s="66" t="s">
        <v>47</v>
      </c>
      <c r="N364" s="66" t="s">
        <v>48</v>
      </c>
      <c r="O364" s="66" t="s">
        <v>49</v>
      </c>
      <c r="P364" s="66" t="s">
        <v>51</v>
      </c>
      <c r="Q364" s="66" t="s">
        <v>4</v>
      </c>
      <c r="R364" s="56" t="s">
        <v>5</v>
      </c>
      <c r="S364" s="56" t="s">
        <v>6</v>
      </c>
      <c r="T364" s="56" t="s">
        <v>7</v>
      </c>
      <c r="U364" s="13" t="s">
        <v>8</v>
      </c>
      <c r="V364" s="200"/>
      <c r="W364" s="10" t="s">
        <v>1</v>
      </c>
      <c r="X364" s="10" t="s">
        <v>2</v>
      </c>
      <c r="Y364" s="10" t="s">
        <v>3</v>
      </c>
      <c r="Z364" s="10" t="s">
        <v>44</v>
      </c>
      <c r="AA364" s="10" t="s">
        <v>45</v>
      </c>
      <c r="AB364" s="10" t="s">
        <v>46</v>
      </c>
      <c r="AC364" s="10" t="s">
        <v>47</v>
      </c>
      <c r="AD364" s="10" t="s">
        <v>48</v>
      </c>
      <c r="AE364" s="10" t="s">
        <v>49</v>
      </c>
      <c r="AF364" s="10" t="s">
        <v>55</v>
      </c>
      <c r="AG364" s="10" t="s">
        <v>4</v>
      </c>
      <c r="AH364" s="10" t="s">
        <v>5</v>
      </c>
      <c r="AI364" s="10" t="s">
        <v>6</v>
      </c>
      <c r="AJ364" s="10" t="s">
        <v>7</v>
      </c>
      <c r="AK364" s="10" t="s">
        <v>8</v>
      </c>
      <c r="AL364" s="9" t="s">
        <v>56</v>
      </c>
    </row>
    <row r="365" spans="1:39" ht="37.5" x14ac:dyDescent="0.3">
      <c r="A365" s="96"/>
      <c r="B365" s="102" t="s">
        <v>67</v>
      </c>
      <c r="C365" s="75" t="s">
        <v>68</v>
      </c>
      <c r="D365" s="66">
        <v>0.03</v>
      </c>
      <c r="E365" s="67">
        <v>47.12</v>
      </c>
      <c r="F365" s="72">
        <f>D365*E365</f>
        <v>1.4136</v>
      </c>
      <c r="G365" s="66">
        <f>W365*D365</f>
        <v>3.09</v>
      </c>
      <c r="H365" s="66">
        <f>X365*D365</f>
        <v>0.3</v>
      </c>
      <c r="I365" s="66">
        <f>Y365*D365</f>
        <v>20.309999999999999</v>
      </c>
      <c r="J365" s="66">
        <f>Z365*D365</f>
        <v>0.89999999999999991</v>
      </c>
      <c r="K365" s="66">
        <f>AA365*D365</f>
        <v>39</v>
      </c>
      <c r="L365" s="66">
        <f>AB365*D365</f>
        <v>6</v>
      </c>
      <c r="M365" s="66">
        <f>AC365*D365</f>
        <v>5.3999999999999995</v>
      </c>
      <c r="N365" s="66">
        <f>AD365*D365</f>
        <v>25.5</v>
      </c>
      <c r="O365" s="66">
        <f>AE365*D365</f>
        <v>0.3</v>
      </c>
      <c r="P365" s="66">
        <f>AF365*D365</f>
        <v>0</v>
      </c>
      <c r="Q365" s="66">
        <f>AG365*D365</f>
        <v>0</v>
      </c>
      <c r="R365" s="56">
        <f>AH365*D365</f>
        <v>4.1999999999999996E-2</v>
      </c>
      <c r="S365" s="56">
        <f>AI365*D365</f>
        <v>1.2E-2</v>
      </c>
      <c r="T365" s="56">
        <f>AJ365*D365</f>
        <v>0.36</v>
      </c>
      <c r="U365" s="13">
        <f>AK365*D365</f>
        <v>0</v>
      </c>
      <c r="V365" s="13">
        <f>AL365*D365</f>
        <v>98.399999999999991</v>
      </c>
      <c r="W365" s="10">
        <v>103</v>
      </c>
      <c r="X365" s="10">
        <v>10</v>
      </c>
      <c r="Y365" s="10">
        <v>677</v>
      </c>
      <c r="Z365" s="10">
        <v>30</v>
      </c>
      <c r="AA365" s="10">
        <v>1300</v>
      </c>
      <c r="AB365" s="10">
        <v>200</v>
      </c>
      <c r="AC365" s="10">
        <v>180</v>
      </c>
      <c r="AD365" s="10">
        <v>850</v>
      </c>
      <c r="AE365" s="10">
        <v>10</v>
      </c>
      <c r="AF365" s="10">
        <v>0</v>
      </c>
      <c r="AG365" s="10">
        <v>0</v>
      </c>
      <c r="AH365" s="10">
        <v>1.4</v>
      </c>
      <c r="AI365" s="10">
        <v>0.4</v>
      </c>
      <c r="AJ365" s="10">
        <v>12</v>
      </c>
      <c r="AK365" s="10">
        <v>0</v>
      </c>
      <c r="AL365" s="10">
        <v>3280</v>
      </c>
    </row>
    <row r="366" spans="1:39" ht="37.5" x14ac:dyDescent="0.3">
      <c r="A366" s="96"/>
      <c r="B366" s="105" t="s">
        <v>134</v>
      </c>
      <c r="C366" s="71" t="s">
        <v>18</v>
      </c>
      <c r="D366" s="66">
        <v>5.0000000000000001E-3</v>
      </c>
      <c r="E366" s="67">
        <v>446.53</v>
      </c>
      <c r="F366" s="72">
        <f>D366*E366</f>
        <v>2.23265</v>
      </c>
      <c r="G366" s="66">
        <f>W366*D366</f>
        <v>2.5000000000000001E-2</v>
      </c>
      <c r="H366" s="66">
        <f>X366*D366</f>
        <v>4.125</v>
      </c>
      <c r="I366" s="66">
        <f>Y366*D366</f>
        <v>0.04</v>
      </c>
      <c r="J366" s="66">
        <f>Z366*D366</f>
        <v>0.35000000000000003</v>
      </c>
      <c r="K366" s="66">
        <f>AA366*D366</f>
        <v>0.75</v>
      </c>
      <c r="L366" s="66">
        <f>AB366*D366</f>
        <v>0.6</v>
      </c>
      <c r="M366" s="66">
        <f>AC366*D366</f>
        <v>0.02</v>
      </c>
      <c r="N366" s="66">
        <f>AD366*D366</f>
        <v>0.95000000000000007</v>
      </c>
      <c r="O366" s="66">
        <f>AE366*D366</f>
        <v>0.01</v>
      </c>
      <c r="P366" s="66">
        <f>AF366*D366</f>
        <v>1.9E-2</v>
      </c>
      <c r="Q366" s="66">
        <f>AG366*D366</f>
        <v>2.9500000000000002E-2</v>
      </c>
      <c r="R366" s="56">
        <f>AH366*D366</f>
        <v>0</v>
      </c>
      <c r="S366" s="56">
        <f>AI366*D366</f>
        <v>5.0000000000000001E-3</v>
      </c>
      <c r="T366" s="56">
        <f>AJ366*D366</f>
        <v>2.5000000000000001E-3</v>
      </c>
      <c r="U366" s="13">
        <f>AK366*D366</f>
        <v>0</v>
      </c>
      <c r="V366" s="13">
        <f>AL366*D366</f>
        <v>37.4</v>
      </c>
      <c r="W366" s="10">
        <v>5</v>
      </c>
      <c r="X366" s="10">
        <v>825</v>
      </c>
      <c r="Y366" s="10">
        <v>8</v>
      </c>
      <c r="Z366" s="10">
        <v>70</v>
      </c>
      <c r="AA366" s="10">
        <v>150</v>
      </c>
      <c r="AB366" s="10">
        <v>120</v>
      </c>
      <c r="AC366" s="10">
        <v>4</v>
      </c>
      <c r="AD366" s="10">
        <v>190</v>
      </c>
      <c r="AE366" s="10">
        <v>2</v>
      </c>
      <c r="AF366" s="10">
        <v>3.8</v>
      </c>
      <c r="AG366" s="10">
        <v>5.9</v>
      </c>
      <c r="AH366" s="10">
        <v>0</v>
      </c>
      <c r="AI366" s="10">
        <v>1</v>
      </c>
      <c r="AJ366" s="10">
        <v>0.5</v>
      </c>
      <c r="AK366" s="10">
        <v>0</v>
      </c>
      <c r="AL366" s="10">
        <v>7480</v>
      </c>
    </row>
    <row r="367" spans="1:39" ht="18.75" x14ac:dyDescent="0.3">
      <c r="A367" s="96"/>
      <c r="B367" s="105"/>
      <c r="C367" s="75" t="s">
        <v>15</v>
      </c>
      <c r="D367" s="66">
        <v>6.0000000000000001E-3</v>
      </c>
      <c r="E367" s="67">
        <v>45.83</v>
      </c>
      <c r="F367" s="72">
        <f>D367*E367</f>
        <v>0.27498</v>
      </c>
      <c r="G367" s="66">
        <f>W367*D367</f>
        <v>0</v>
      </c>
      <c r="H367" s="66">
        <f>X367*D367</f>
        <v>0</v>
      </c>
      <c r="I367" s="66">
        <f>Y367*D367</f>
        <v>5.9880000000000004</v>
      </c>
      <c r="J367" s="66">
        <f>Z367*D367</f>
        <v>0.06</v>
      </c>
      <c r="K367" s="66">
        <f>AA367*D367</f>
        <v>0.18</v>
      </c>
      <c r="L367" s="66">
        <f>AB367*D367</f>
        <v>0.12</v>
      </c>
      <c r="M367" s="66">
        <f>AC367*D367</f>
        <v>0</v>
      </c>
      <c r="N367" s="66">
        <f>AD367*D367</f>
        <v>0</v>
      </c>
      <c r="O367" s="66">
        <f>AE367*D367</f>
        <v>1.8000000000000002E-2</v>
      </c>
      <c r="P367" s="66">
        <f>AF367*D367</f>
        <v>0</v>
      </c>
      <c r="Q367" s="66">
        <f>AG367*D367</f>
        <v>0</v>
      </c>
      <c r="R367" s="56">
        <f>AH367*D367</f>
        <v>0</v>
      </c>
      <c r="S367" s="56">
        <f>AI367*D367</f>
        <v>0</v>
      </c>
      <c r="T367" s="56">
        <f>AJ367*D367</f>
        <v>0</v>
      </c>
      <c r="U367" s="13">
        <f>AK367*D367</f>
        <v>0</v>
      </c>
      <c r="V367" s="13">
        <f>AL367*D367</f>
        <v>22.740000000000002</v>
      </c>
      <c r="W367" s="10">
        <v>0</v>
      </c>
      <c r="X367" s="10">
        <v>0</v>
      </c>
      <c r="Y367" s="10">
        <v>998</v>
      </c>
      <c r="Z367" s="10">
        <v>10</v>
      </c>
      <c r="AA367" s="10">
        <v>30</v>
      </c>
      <c r="AB367" s="10">
        <v>20</v>
      </c>
      <c r="AC367" s="10">
        <v>0</v>
      </c>
      <c r="AD367" s="10">
        <v>0</v>
      </c>
      <c r="AE367" s="10">
        <v>3</v>
      </c>
      <c r="AF367" s="10">
        <v>0</v>
      </c>
      <c r="AG367" s="10">
        <v>0</v>
      </c>
      <c r="AH367" s="10">
        <v>0</v>
      </c>
      <c r="AI367" s="10">
        <v>0</v>
      </c>
      <c r="AJ367" s="10">
        <v>0</v>
      </c>
      <c r="AK367" s="10">
        <v>0</v>
      </c>
      <c r="AL367" s="10">
        <v>3790</v>
      </c>
    </row>
    <row r="368" spans="1:39" s="26" customFormat="1" ht="18.75" x14ac:dyDescent="0.3">
      <c r="A368" s="98"/>
      <c r="B368" s="105"/>
      <c r="C368" s="75" t="s">
        <v>60</v>
      </c>
      <c r="D368" s="66">
        <v>0.1</v>
      </c>
      <c r="E368" s="67">
        <v>59.08</v>
      </c>
      <c r="F368" s="72">
        <f>D368*E368</f>
        <v>5.9080000000000004</v>
      </c>
      <c r="G368" s="66">
        <f>W368*D368</f>
        <v>2.8000000000000003</v>
      </c>
      <c r="H368" s="66">
        <f>X368*D368</f>
        <v>3.2</v>
      </c>
      <c r="I368" s="66">
        <f>Y368*D368</f>
        <v>4.7</v>
      </c>
      <c r="J368" s="66">
        <f>Z368*D368</f>
        <v>50</v>
      </c>
      <c r="K368" s="66">
        <f>AA368*D368</f>
        <v>146</v>
      </c>
      <c r="L368" s="66">
        <f>AB368*D368</f>
        <v>120</v>
      </c>
      <c r="M368" s="66">
        <f>AC368*D368</f>
        <v>14</v>
      </c>
      <c r="N368" s="66">
        <f>AD368*D368</f>
        <v>90</v>
      </c>
      <c r="O368" s="66">
        <f>AE368*D368</f>
        <v>0.06</v>
      </c>
      <c r="P368" s="66">
        <f>AF368*D368</f>
        <v>2.0000000000000004E-2</v>
      </c>
      <c r="Q368" s="66">
        <f>AG368*D368</f>
        <v>1.0000000000000002E-2</v>
      </c>
      <c r="R368" s="56">
        <f>AH368*D368</f>
        <v>4.0000000000000008E-2</v>
      </c>
      <c r="S368" s="56">
        <f>AI368*D368</f>
        <v>0.15000000000000002</v>
      </c>
      <c r="T368" s="56">
        <f>AJ368*D368</f>
        <v>0.1</v>
      </c>
      <c r="U368" s="13">
        <f>AK368*D368</f>
        <v>1.3</v>
      </c>
      <c r="V368" s="13">
        <f>AL368*D368</f>
        <v>58</v>
      </c>
      <c r="W368" s="10">
        <v>28</v>
      </c>
      <c r="X368" s="10">
        <v>32</v>
      </c>
      <c r="Y368" s="10">
        <v>47</v>
      </c>
      <c r="Z368" s="10">
        <v>500</v>
      </c>
      <c r="AA368" s="10">
        <v>1460</v>
      </c>
      <c r="AB368" s="10">
        <v>1200</v>
      </c>
      <c r="AC368" s="10">
        <v>140</v>
      </c>
      <c r="AD368" s="10">
        <v>900</v>
      </c>
      <c r="AE368" s="10">
        <v>0.6</v>
      </c>
      <c r="AF368" s="10">
        <v>0.2</v>
      </c>
      <c r="AG368" s="10">
        <v>0.1</v>
      </c>
      <c r="AH368" s="10">
        <v>0.4</v>
      </c>
      <c r="AI368" s="10">
        <v>1.5</v>
      </c>
      <c r="AJ368" s="10">
        <v>1</v>
      </c>
      <c r="AK368" s="10">
        <v>13</v>
      </c>
      <c r="AL368" s="10">
        <v>580</v>
      </c>
      <c r="AM368"/>
    </row>
    <row r="369" spans="1:39" ht="18.75" x14ac:dyDescent="0.3">
      <c r="A369" s="64"/>
      <c r="B369" s="80"/>
      <c r="C369" s="75" t="s">
        <v>30</v>
      </c>
      <c r="D369" s="66">
        <v>0</v>
      </c>
      <c r="E369" s="67">
        <v>0</v>
      </c>
      <c r="F369" s="81">
        <f t="shared" ref="F369:V369" si="277">SUM(F365:F368)</f>
        <v>9.8292300000000008</v>
      </c>
      <c r="G369" s="82">
        <f t="shared" si="277"/>
        <v>5.915</v>
      </c>
      <c r="H369" s="82">
        <f t="shared" si="277"/>
        <v>7.625</v>
      </c>
      <c r="I369" s="82">
        <f t="shared" si="277"/>
        <v>31.037999999999997</v>
      </c>
      <c r="J369" s="82">
        <f t="shared" si="277"/>
        <v>51.31</v>
      </c>
      <c r="K369" s="82">
        <f t="shared" si="277"/>
        <v>185.93</v>
      </c>
      <c r="L369" s="82">
        <f t="shared" si="277"/>
        <v>126.72</v>
      </c>
      <c r="M369" s="82">
        <f t="shared" si="277"/>
        <v>19.419999999999998</v>
      </c>
      <c r="N369" s="82">
        <f t="shared" si="277"/>
        <v>116.45</v>
      </c>
      <c r="O369" s="82">
        <f t="shared" si="277"/>
        <v>0.38800000000000001</v>
      </c>
      <c r="P369" s="82">
        <f t="shared" si="277"/>
        <v>3.9000000000000007E-2</v>
      </c>
      <c r="Q369" s="82">
        <f t="shared" si="277"/>
        <v>3.9500000000000007E-2</v>
      </c>
      <c r="R369" s="64">
        <f t="shared" si="277"/>
        <v>8.2000000000000003E-2</v>
      </c>
      <c r="S369" s="64">
        <f t="shared" si="277"/>
        <v>0.16700000000000004</v>
      </c>
      <c r="T369" s="64">
        <f t="shared" si="277"/>
        <v>0.46250000000000002</v>
      </c>
      <c r="U369" s="11">
        <f t="shared" si="277"/>
        <v>1.3</v>
      </c>
      <c r="V369" s="11">
        <f t="shared" si="277"/>
        <v>216.54</v>
      </c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26"/>
    </row>
    <row r="370" spans="1:39" ht="18.75" x14ac:dyDescent="0.3">
      <c r="A370" s="96"/>
      <c r="B370" s="84" t="s">
        <v>39</v>
      </c>
      <c r="C370" s="56" t="s">
        <v>17</v>
      </c>
      <c r="D370" s="66">
        <v>0.03</v>
      </c>
      <c r="E370" s="67">
        <v>69.97</v>
      </c>
      <c r="F370" s="72">
        <f>D370*E370</f>
        <v>2.0991</v>
      </c>
      <c r="G370" s="66">
        <f>W370*D370</f>
        <v>2.31</v>
      </c>
      <c r="H370" s="66">
        <f>X370*D370</f>
        <v>0.89999999999999991</v>
      </c>
      <c r="I370" s="66">
        <f>Y370*D370</f>
        <v>14.94</v>
      </c>
      <c r="J370" s="66">
        <f>Z370*D370</f>
        <v>128.69999999999999</v>
      </c>
      <c r="K370" s="66">
        <f>AA371*D370</f>
        <v>0</v>
      </c>
      <c r="L370" s="66">
        <f>AB370*D370</f>
        <v>6.6</v>
      </c>
      <c r="M370" s="66">
        <f>AC370*D370</f>
        <v>9.9</v>
      </c>
      <c r="N370" s="66">
        <f>AD370*D370</f>
        <v>25.5</v>
      </c>
      <c r="O370" s="66">
        <f>AE370*D370</f>
        <v>0.6</v>
      </c>
      <c r="P370" s="66">
        <f>AF370*D370</f>
        <v>0</v>
      </c>
      <c r="Q370" s="66">
        <f>AG370*D370</f>
        <v>0</v>
      </c>
      <c r="R370" s="56">
        <f>AH371*D370</f>
        <v>0</v>
      </c>
      <c r="S370" s="56">
        <f>AI370*D370</f>
        <v>1.4999999999999999E-2</v>
      </c>
      <c r="T370" s="56">
        <f>AJ370*D370</f>
        <v>0.47099999999999997</v>
      </c>
      <c r="U370" s="13">
        <f>AK370*D370</f>
        <v>0</v>
      </c>
      <c r="V370" s="13">
        <f>AL370*D370</f>
        <v>78.599999999999994</v>
      </c>
      <c r="W370" s="10">
        <v>77</v>
      </c>
      <c r="X370" s="10">
        <v>30</v>
      </c>
      <c r="Y370" s="10">
        <v>498</v>
      </c>
      <c r="Z370" s="10">
        <v>4290</v>
      </c>
      <c r="AA370" s="10">
        <v>1310</v>
      </c>
      <c r="AB370" s="10">
        <v>220</v>
      </c>
      <c r="AC370" s="10">
        <v>330</v>
      </c>
      <c r="AD370" s="10">
        <v>850</v>
      </c>
      <c r="AE370" s="10">
        <v>20</v>
      </c>
      <c r="AF370" s="10">
        <v>0</v>
      </c>
      <c r="AG370" s="10">
        <v>0</v>
      </c>
      <c r="AH370" s="10">
        <v>1.6</v>
      </c>
      <c r="AI370" s="10">
        <v>0.5</v>
      </c>
      <c r="AJ370" s="10">
        <v>15.7</v>
      </c>
      <c r="AK370" s="10">
        <v>0</v>
      </c>
      <c r="AL370" s="10">
        <v>2620</v>
      </c>
    </row>
    <row r="371" spans="1:39" ht="18.75" x14ac:dyDescent="0.3">
      <c r="A371" s="96"/>
      <c r="B371" s="94"/>
      <c r="C371" s="56" t="s">
        <v>30</v>
      </c>
      <c r="D371" s="66"/>
      <c r="E371" s="66"/>
      <c r="F371" s="95">
        <f t="shared" ref="F371:V371" si="278">SUM(F370:F370)</f>
        <v>2.0991</v>
      </c>
      <c r="G371" s="82">
        <f t="shared" si="278"/>
        <v>2.31</v>
      </c>
      <c r="H371" s="82">
        <f t="shared" si="278"/>
        <v>0.89999999999999991</v>
      </c>
      <c r="I371" s="82">
        <f t="shared" si="278"/>
        <v>14.94</v>
      </c>
      <c r="J371" s="82">
        <f t="shared" si="278"/>
        <v>128.69999999999999</v>
      </c>
      <c r="K371" s="82">
        <f t="shared" si="278"/>
        <v>0</v>
      </c>
      <c r="L371" s="82">
        <f t="shared" si="278"/>
        <v>6.6</v>
      </c>
      <c r="M371" s="82">
        <f t="shared" si="278"/>
        <v>9.9</v>
      </c>
      <c r="N371" s="82">
        <f t="shared" si="278"/>
        <v>25.5</v>
      </c>
      <c r="O371" s="82">
        <f t="shared" si="278"/>
        <v>0.6</v>
      </c>
      <c r="P371" s="82">
        <f t="shared" si="278"/>
        <v>0</v>
      </c>
      <c r="Q371" s="82">
        <f t="shared" si="278"/>
        <v>0</v>
      </c>
      <c r="R371" s="64">
        <f t="shared" si="278"/>
        <v>0</v>
      </c>
      <c r="S371" s="64">
        <f t="shared" si="278"/>
        <v>1.4999999999999999E-2</v>
      </c>
      <c r="T371" s="64">
        <f t="shared" si="278"/>
        <v>0.47099999999999997</v>
      </c>
      <c r="U371" s="11">
        <f t="shared" si="278"/>
        <v>0</v>
      </c>
      <c r="V371" s="11">
        <f t="shared" si="278"/>
        <v>78.599999999999994</v>
      </c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</row>
    <row r="372" spans="1:39" ht="18.75" x14ac:dyDescent="0.3">
      <c r="A372" s="96"/>
      <c r="B372" s="70" t="s">
        <v>9</v>
      </c>
      <c r="C372" s="75" t="s">
        <v>14</v>
      </c>
      <c r="D372" s="66">
        <v>1E-3</v>
      </c>
      <c r="E372" s="67">
        <v>354.8</v>
      </c>
      <c r="F372" s="72">
        <f>D372*E372</f>
        <v>0.3548</v>
      </c>
      <c r="G372" s="66">
        <f>W372*D372</f>
        <v>0</v>
      </c>
      <c r="H372" s="66">
        <f>X372*D372</f>
        <v>0</v>
      </c>
      <c r="I372" s="66">
        <f>Y372*D372</f>
        <v>0</v>
      </c>
      <c r="J372" s="66">
        <f>Z372*D372</f>
        <v>0</v>
      </c>
      <c r="K372" s="66">
        <f>AA373*D372</f>
        <v>0.03</v>
      </c>
      <c r="L372" s="66">
        <f>AB372*D372</f>
        <v>0</v>
      </c>
      <c r="M372" s="66">
        <f>AC372*D372</f>
        <v>0</v>
      </c>
      <c r="N372" s="66">
        <f>AD372*D372</f>
        <v>0</v>
      </c>
      <c r="O372" s="66">
        <f>AE372*D372</f>
        <v>0</v>
      </c>
      <c r="P372" s="66">
        <f>AF372*D372</f>
        <v>0</v>
      </c>
      <c r="Q372" s="66">
        <f>AG372*D372</f>
        <v>0</v>
      </c>
      <c r="R372" s="56">
        <f>AH373*D372</f>
        <v>0</v>
      </c>
      <c r="S372" s="56">
        <f>AI372*D372</f>
        <v>0</v>
      </c>
      <c r="T372" s="56">
        <f>AJ372*D372</f>
        <v>0</v>
      </c>
      <c r="U372" s="13">
        <f>AK372*D372</f>
        <v>0</v>
      </c>
      <c r="V372" s="13">
        <f>AL372*D372</f>
        <v>0</v>
      </c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</row>
    <row r="373" spans="1:39" ht="18.75" x14ac:dyDescent="0.3">
      <c r="A373" s="96"/>
      <c r="B373" s="84" t="s">
        <v>84</v>
      </c>
      <c r="C373" s="75" t="s">
        <v>15</v>
      </c>
      <c r="D373" s="66">
        <v>1.4999999999999999E-2</v>
      </c>
      <c r="E373" s="67">
        <v>40.98</v>
      </c>
      <c r="F373" s="72">
        <f>D373*E373</f>
        <v>0.61469999999999991</v>
      </c>
      <c r="G373" s="66">
        <f>W373*D373</f>
        <v>0</v>
      </c>
      <c r="H373" s="66">
        <f>X373*D373</f>
        <v>0</v>
      </c>
      <c r="I373" s="66">
        <f>Y373*D373</f>
        <v>19.38</v>
      </c>
      <c r="J373" s="66">
        <f>Z373*D373</f>
        <v>0.15</v>
      </c>
      <c r="K373" s="66">
        <f>AA373*D373</f>
        <v>0.44999999999999996</v>
      </c>
      <c r="L373" s="66">
        <f>AB373*D373</f>
        <v>0.3</v>
      </c>
      <c r="M373" s="66">
        <f>AC373*D373</f>
        <v>0</v>
      </c>
      <c r="N373" s="66">
        <f>AD373*D373</f>
        <v>0</v>
      </c>
      <c r="O373" s="66">
        <f>AE373*D373</f>
        <v>4.4999999999999998E-2</v>
      </c>
      <c r="P373" s="66">
        <f>AF373*D373</f>
        <v>0</v>
      </c>
      <c r="Q373" s="66">
        <f>AG373*D373</f>
        <v>0</v>
      </c>
      <c r="R373" s="56">
        <f>AH373*D373</f>
        <v>0</v>
      </c>
      <c r="S373" s="56">
        <f>AI373*D373</f>
        <v>0</v>
      </c>
      <c r="T373" s="56">
        <f>AJ373*D373</f>
        <v>0</v>
      </c>
      <c r="U373" s="13">
        <f>AK373*D373</f>
        <v>0</v>
      </c>
      <c r="V373" s="13">
        <f>AL373*D373</f>
        <v>91.99499999999999</v>
      </c>
      <c r="W373" s="10">
        <v>0</v>
      </c>
      <c r="X373" s="10">
        <v>0</v>
      </c>
      <c r="Y373" s="10">
        <v>1292</v>
      </c>
      <c r="Z373" s="10">
        <v>10</v>
      </c>
      <c r="AA373" s="10">
        <v>30</v>
      </c>
      <c r="AB373" s="10">
        <v>20</v>
      </c>
      <c r="AC373" s="10">
        <v>0</v>
      </c>
      <c r="AD373" s="10">
        <v>0</v>
      </c>
      <c r="AE373" s="10">
        <v>3</v>
      </c>
      <c r="AF373" s="10">
        <v>0</v>
      </c>
      <c r="AG373" s="10">
        <v>0</v>
      </c>
      <c r="AH373" s="10">
        <v>0</v>
      </c>
      <c r="AI373" s="10">
        <v>0</v>
      </c>
      <c r="AJ373" s="10">
        <v>0</v>
      </c>
      <c r="AK373" s="10">
        <v>0</v>
      </c>
      <c r="AL373" s="10">
        <v>6133</v>
      </c>
    </row>
    <row r="374" spans="1:39" ht="18.75" x14ac:dyDescent="0.3">
      <c r="A374" s="96"/>
      <c r="B374" s="105"/>
      <c r="C374" s="75" t="s">
        <v>16</v>
      </c>
      <c r="D374" s="66"/>
      <c r="E374" s="67"/>
      <c r="F374" s="81">
        <v>0.96</v>
      </c>
      <c r="G374" s="82">
        <f t="shared" ref="G374:V374" si="279">SUM(G372:G373)</f>
        <v>0</v>
      </c>
      <c r="H374" s="82">
        <f t="shared" si="279"/>
        <v>0</v>
      </c>
      <c r="I374" s="82">
        <f t="shared" si="279"/>
        <v>19.38</v>
      </c>
      <c r="J374" s="82">
        <f t="shared" si="279"/>
        <v>0.15</v>
      </c>
      <c r="K374" s="82">
        <f t="shared" si="279"/>
        <v>0.48</v>
      </c>
      <c r="L374" s="82">
        <f t="shared" si="279"/>
        <v>0.3</v>
      </c>
      <c r="M374" s="82">
        <f t="shared" si="279"/>
        <v>0</v>
      </c>
      <c r="N374" s="82">
        <f t="shared" si="279"/>
        <v>0</v>
      </c>
      <c r="O374" s="82">
        <f t="shared" si="279"/>
        <v>4.4999999999999998E-2</v>
      </c>
      <c r="P374" s="82">
        <f t="shared" si="279"/>
        <v>0</v>
      </c>
      <c r="Q374" s="82">
        <f t="shared" si="279"/>
        <v>0</v>
      </c>
      <c r="R374" s="64">
        <f t="shared" si="279"/>
        <v>0</v>
      </c>
      <c r="S374" s="64">
        <f t="shared" si="279"/>
        <v>0</v>
      </c>
      <c r="T374" s="64">
        <f t="shared" si="279"/>
        <v>0</v>
      </c>
      <c r="U374" s="11">
        <f t="shared" si="279"/>
        <v>0</v>
      </c>
      <c r="V374" s="11">
        <f t="shared" si="279"/>
        <v>91.99499999999999</v>
      </c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</row>
    <row r="375" spans="1:39" ht="18.75" x14ac:dyDescent="0.3">
      <c r="A375" s="96"/>
      <c r="B375" s="201" t="s">
        <v>109</v>
      </c>
      <c r="C375" s="202"/>
      <c r="D375" s="99"/>
      <c r="E375" s="99"/>
      <c r="F375" s="100">
        <f t="shared" ref="F375:V375" si="280">F369+F371+F374</f>
        <v>12.88833</v>
      </c>
      <c r="G375" s="101">
        <f t="shared" si="280"/>
        <v>8.2249999999999996</v>
      </c>
      <c r="H375" s="101">
        <f t="shared" si="280"/>
        <v>8.5250000000000004</v>
      </c>
      <c r="I375" s="101">
        <f t="shared" si="280"/>
        <v>65.35799999999999</v>
      </c>
      <c r="J375" s="101">
        <f t="shared" si="280"/>
        <v>180.16</v>
      </c>
      <c r="K375" s="101">
        <f t="shared" si="280"/>
        <v>186.41</v>
      </c>
      <c r="L375" s="101">
        <f t="shared" si="280"/>
        <v>133.62</v>
      </c>
      <c r="M375" s="101">
        <f t="shared" si="280"/>
        <v>29.32</v>
      </c>
      <c r="N375" s="101">
        <f t="shared" si="280"/>
        <v>141.94999999999999</v>
      </c>
      <c r="O375" s="101">
        <f t="shared" si="280"/>
        <v>1.0329999999999999</v>
      </c>
      <c r="P375" s="101">
        <f t="shared" si="280"/>
        <v>3.9000000000000007E-2</v>
      </c>
      <c r="Q375" s="101">
        <f t="shared" si="280"/>
        <v>3.9500000000000007E-2</v>
      </c>
      <c r="R375" s="98">
        <f t="shared" si="280"/>
        <v>8.2000000000000003E-2</v>
      </c>
      <c r="S375" s="98">
        <f t="shared" si="280"/>
        <v>0.18200000000000005</v>
      </c>
      <c r="T375" s="98">
        <f t="shared" si="280"/>
        <v>0.9335</v>
      </c>
      <c r="U375" s="28">
        <f t="shared" si="280"/>
        <v>1.3</v>
      </c>
      <c r="V375" s="28">
        <f t="shared" si="280"/>
        <v>387.13499999999999</v>
      </c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</row>
    <row r="376" spans="1:39" ht="18.75" x14ac:dyDescent="0.3">
      <c r="A376" s="96"/>
      <c r="B376" s="219" t="s">
        <v>20</v>
      </c>
      <c r="C376" s="220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56"/>
      <c r="S376" s="56"/>
      <c r="T376" s="56"/>
      <c r="U376" s="13"/>
      <c r="V376" s="13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</row>
    <row r="377" spans="1:39" s="48" customFormat="1" ht="37.5" x14ac:dyDescent="0.3">
      <c r="A377" s="83"/>
      <c r="B377" s="187" t="s">
        <v>61</v>
      </c>
      <c r="C377" s="71" t="s">
        <v>90</v>
      </c>
      <c r="D377" s="186">
        <v>0.01</v>
      </c>
      <c r="E377" s="67">
        <v>265.35000000000002</v>
      </c>
      <c r="F377" s="72">
        <f t="shared" ref="F377:F384" si="281">D377*E377</f>
        <v>2.6535000000000002</v>
      </c>
      <c r="G377" s="186">
        <f t="shared" ref="G377:G384" si="282">W377*D377</f>
        <v>1.86</v>
      </c>
      <c r="H377" s="186">
        <f t="shared" ref="H377:H384" si="283">X377*D377</f>
        <v>1.6</v>
      </c>
      <c r="I377" s="186">
        <f t="shared" ref="I377:I384" si="284">Y377*D377</f>
        <v>0</v>
      </c>
      <c r="J377" s="186">
        <f t="shared" ref="J377:J384" si="285">Z377*D377</f>
        <v>6.5</v>
      </c>
      <c r="K377" s="186">
        <f t="shared" ref="K377:K384" si="286">AA378*D377</f>
        <v>29</v>
      </c>
      <c r="L377" s="186">
        <f t="shared" ref="L377:L384" si="287">AB377*D377</f>
        <v>0.9</v>
      </c>
      <c r="M377" s="186">
        <f t="shared" ref="M377:M384" si="288">AC377*D377</f>
        <v>2.2000000000000002</v>
      </c>
      <c r="N377" s="186">
        <f t="shared" ref="N377:N384" si="289">AD377*D377</f>
        <v>18.8</v>
      </c>
      <c r="O377" s="186">
        <f t="shared" ref="O377:O384" si="290">AE377*D377</f>
        <v>0.27</v>
      </c>
      <c r="P377" s="186">
        <f t="shared" ref="P377:P384" si="291">AF377*D377</f>
        <v>0</v>
      </c>
      <c r="Q377" s="186">
        <f t="shared" ref="Q377:Q384" si="292">AG377*D377</f>
        <v>0</v>
      </c>
      <c r="R377" s="56">
        <f t="shared" ref="R377:R384" si="293">AH378*D377</f>
        <v>6.0000000000000001E-3</v>
      </c>
      <c r="S377" s="56">
        <f t="shared" ref="S377:S384" si="294">AI377*D377</f>
        <v>1.4999999999999999E-2</v>
      </c>
      <c r="T377" s="56">
        <f t="shared" ref="T377:T384" si="295">AJ377*D377</f>
        <v>0.47000000000000003</v>
      </c>
      <c r="U377" s="51">
        <f t="shared" ref="U377:U384" si="296">AK377*D377</f>
        <v>0</v>
      </c>
      <c r="V377" s="51">
        <f t="shared" ref="V377:V384" si="297">AL377*D377</f>
        <v>21.8</v>
      </c>
      <c r="W377" s="49">
        <v>186</v>
      </c>
      <c r="X377" s="49">
        <v>160</v>
      </c>
      <c r="Y377" s="49">
        <v>0</v>
      </c>
      <c r="Z377" s="49">
        <v>650</v>
      </c>
      <c r="AA377" s="49">
        <v>3250</v>
      </c>
      <c r="AB377" s="49">
        <v>90</v>
      </c>
      <c r="AC377" s="49">
        <v>220</v>
      </c>
      <c r="AD377" s="49">
        <v>1880</v>
      </c>
      <c r="AE377" s="49">
        <v>27</v>
      </c>
      <c r="AF377" s="49">
        <v>0</v>
      </c>
      <c r="AG377" s="49">
        <v>0</v>
      </c>
      <c r="AH377" s="49">
        <v>0.6</v>
      </c>
      <c r="AI377" s="49">
        <v>1.5</v>
      </c>
      <c r="AJ377" s="49">
        <v>47</v>
      </c>
      <c r="AK377" s="49">
        <v>0</v>
      </c>
      <c r="AL377" s="49">
        <v>2180</v>
      </c>
    </row>
    <row r="378" spans="1:39" s="48" customFormat="1" ht="15" customHeight="1" x14ac:dyDescent="0.3">
      <c r="A378" s="96"/>
      <c r="B378" s="105"/>
      <c r="C378" s="75" t="s">
        <v>33</v>
      </c>
      <c r="D378" s="186">
        <v>3.0000000000000001E-3</v>
      </c>
      <c r="E378" s="67">
        <v>104.32</v>
      </c>
      <c r="F378" s="72">
        <f t="shared" si="281"/>
        <v>0.31295999999999996</v>
      </c>
      <c r="G378" s="186">
        <f t="shared" si="282"/>
        <v>3.3000000000000002E-2</v>
      </c>
      <c r="H378" s="186">
        <f t="shared" si="283"/>
        <v>6.0000000000000001E-3</v>
      </c>
      <c r="I378" s="186">
        <f t="shared" si="284"/>
        <v>0.114</v>
      </c>
      <c r="J378" s="186">
        <f t="shared" si="285"/>
        <v>1.2</v>
      </c>
      <c r="K378" s="186">
        <f t="shared" si="286"/>
        <v>5.55</v>
      </c>
      <c r="L378" s="186">
        <f t="shared" si="287"/>
        <v>0.42</v>
      </c>
      <c r="M378" s="186">
        <f t="shared" si="288"/>
        <v>0.6</v>
      </c>
      <c r="N378" s="186">
        <f t="shared" si="289"/>
        <v>0.78</v>
      </c>
      <c r="O378" s="186">
        <f t="shared" si="290"/>
        <v>2.7E-2</v>
      </c>
      <c r="P378" s="186">
        <f t="shared" si="291"/>
        <v>3.6000000000000004E-2</v>
      </c>
      <c r="Q378" s="186">
        <f t="shared" si="292"/>
        <v>0</v>
      </c>
      <c r="R378" s="56">
        <f t="shared" si="293"/>
        <v>8.9999999999999998E-4</v>
      </c>
      <c r="S378" s="56">
        <f t="shared" si="294"/>
        <v>1.2000000000000001E-3</v>
      </c>
      <c r="T378" s="56">
        <f t="shared" si="295"/>
        <v>1.5900000000000001E-2</v>
      </c>
      <c r="U378" s="51">
        <f t="shared" si="296"/>
        <v>0.75</v>
      </c>
      <c r="V378" s="51">
        <f t="shared" si="297"/>
        <v>0.69000000000000006</v>
      </c>
      <c r="W378" s="49">
        <v>11</v>
      </c>
      <c r="X378" s="49">
        <v>2</v>
      </c>
      <c r="Y378" s="49">
        <v>38</v>
      </c>
      <c r="Z378" s="49">
        <v>400</v>
      </c>
      <c r="AA378" s="49">
        <v>2900</v>
      </c>
      <c r="AB378" s="49">
        <v>140</v>
      </c>
      <c r="AC378" s="49">
        <v>200</v>
      </c>
      <c r="AD378" s="49">
        <v>260</v>
      </c>
      <c r="AE378" s="49">
        <v>9</v>
      </c>
      <c r="AF378" s="49">
        <v>12</v>
      </c>
      <c r="AG378" s="49">
        <v>0</v>
      </c>
      <c r="AH378" s="49">
        <v>0.6</v>
      </c>
      <c r="AI378" s="49">
        <v>0.4</v>
      </c>
      <c r="AJ378" s="49">
        <v>5.3</v>
      </c>
      <c r="AK378" s="49">
        <v>250</v>
      </c>
      <c r="AL378" s="49">
        <v>230</v>
      </c>
    </row>
    <row r="379" spans="1:39" s="48" customFormat="1" ht="18.75" x14ac:dyDescent="0.3">
      <c r="A379" s="83"/>
      <c r="B379" s="105">
        <v>250</v>
      </c>
      <c r="C379" s="75" t="s">
        <v>34</v>
      </c>
      <c r="D379" s="186">
        <v>6.2E-2</v>
      </c>
      <c r="E379" s="67">
        <v>25</v>
      </c>
      <c r="F379" s="72">
        <f t="shared" si="281"/>
        <v>1.55</v>
      </c>
      <c r="G379" s="186">
        <f t="shared" si="282"/>
        <v>1.1160000000000001</v>
      </c>
      <c r="H379" s="186">
        <f t="shared" si="283"/>
        <v>6.2E-2</v>
      </c>
      <c r="I379" s="186">
        <f t="shared" si="284"/>
        <v>2.9140000000000001</v>
      </c>
      <c r="J379" s="186">
        <f t="shared" si="285"/>
        <v>8.06</v>
      </c>
      <c r="K379" s="186">
        <f t="shared" si="286"/>
        <v>0</v>
      </c>
      <c r="L379" s="186">
        <f t="shared" si="287"/>
        <v>29.759999999999998</v>
      </c>
      <c r="M379" s="186">
        <f t="shared" si="288"/>
        <v>9.92</v>
      </c>
      <c r="N379" s="186">
        <f t="shared" si="289"/>
        <v>19.22</v>
      </c>
      <c r="O379" s="186">
        <f t="shared" si="290"/>
        <v>0.372</v>
      </c>
      <c r="P379" s="186">
        <f t="shared" si="291"/>
        <v>1.2400000000000001E-2</v>
      </c>
      <c r="Q379" s="186">
        <f t="shared" si="292"/>
        <v>0</v>
      </c>
      <c r="R379" s="56">
        <f t="shared" si="293"/>
        <v>0</v>
      </c>
      <c r="S379" s="56">
        <f t="shared" si="294"/>
        <v>2.4800000000000003E-2</v>
      </c>
      <c r="T379" s="56">
        <f t="shared" si="295"/>
        <v>0.45880000000000004</v>
      </c>
      <c r="U379" s="51">
        <f t="shared" si="296"/>
        <v>27.9</v>
      </c>
      <c r="V379" s="51">
        <f t="shared" si="297"/>
        <v>16.739999999999998</v>
      </c>
      <c r="W379" s="49">
        <v>18</v>
      </c>
      <c r="X379" s="49">
        <v>1</v>
      </c>
      <c r="Y379" s="49">
        <v>47</v>
      </c>
      <c r="Z379" s="49">
        <v>130</v>
      </c>
      <c r="AA379" s="49">
        <v>1850</v>
      </c>
      <c r="AB379" s="49">
        <v>480</v>
      </c>
      <c r="AC379" s="49">
        <v>160</v>
      </c>
      <c r="AD379" s="49">
        <v>310</v>
      </c>
      <c r="AE379" s="49">
        <v>6</v>
      </c>
      <c r="AF379" s="49">
        <v>0.2</v>
      </c>
      <c r="AG379" s="49">
        <v>0</v>
      </c>
      <c r="AH379" s="49">
        <v>0.3</v>
      </c>
      <c r="AI379" s="49">
        <v>0.4</v>
      </c>
      <c r="AJ379" s="49">
        <v>7.4</v>
      </c>
      <c r="AK379" s="49">
        <v>450</v>
      </c>
      <c r="AL379" s="49">
        <v>270</v>
      </c>
    </row>
    <row r="380" spans="1:39" s="48" customFormat="1" ht="56.25" x14ac:dyDescent="0.3">
      <c r="A380" s="83"/>
      <c r="B380" s="105"/>
      <c r="C380" s="71" t="s">
        <v>23</v>
      </c>
      <c r="D380" s="186">
        <v>5.0000000000000001E-3</v>
      </c>
      <c r="E380" s="67">
        <v>91.9</v>
      </c>
      <c r="F380" s="72">
        <f t="shared" si="281"/>
        <v>0.45950000000000002</v>
      </c>
      <c r="G380" s="186">
        <f t="shared" si="282"/>
        <v>0</v>
      </c>
      <c r="H380" s="186">
        <f t="shared" si="283"/>
        <v>4.9950000000000001</v>
      </c>
      <c r="I380" s="186">
        <f t="shared" si="284"/>
        <v>0</v>
      </c>
      <c r="J380" s="186">
        <f t="shared" si="285"/>
        <v>0</v>
      </c>
      <c r="K380" s="186">
        <f t="shared" si="286"/>
        <v>28.400000000000002</v>
      </c>
      <c r="L380" s="186">
        <f t="shared" si="287"/>
        <v>0</v>
      </c>
      <c r="M380" s="186">
        <f t="shared" si="288"/>
        <v>0</v>
      </c>
      <c r="N380" s="186">
        <f t="shared" si="289"/>
        <v>0</v>
      </c>
      <c r="O380" s="186">
        <f t="shared" si="290"/>
        <v>0</v>
      </c>
      <c r="P380" s="186">
        <f t="shared" si="291"/>
        <v>0</v>
      </c>
      <c r="Q380" s="186">
        <f t="shared" si="292"/>
        <v>0</v>
      </c>
      <c r="R380" s="56">
        <f t="shared" si="293"/>
        <v>6.0000000000000001E-3</v>
      </c>
      <c r="S380" s="56">
        <f t="shared" si="294"/>
        <v>0</v>
      </c>
      <c r="T380" s="56">
        <f t="shared" si="295"/>
        <v>0</v>
      </c>
      <c r="U380" s="51">
        <f t="shared" si="296"/>
        <v>0</v>
      </c>
      <c r="V380" s="51">
        <f t="shared" si="297"/>
        <v>44.95</v>
      </c>
      <c r="W380" s="49">
        <v>0</v>
      </c>
      <c r="X380" s="49">
        <v>999</v>
      </c>
      <c r="Y380" s="49">
        <v>0</v>
      </c>
      <c r="Z380" s="49">
        <v>0</v>
      </c>
      <c r="AA380" s="49">
        <v>0</v>
      </c>
      <c r="AB380" s="49">
        <v>0</v>
      </c>
      <c r="AC380" s="49">
        <v>0</v>
      </c>
      <c r="AD380" s="49">
        <v>0</v>
      </c>
      <c r="AE380" s="49">
        <v>0</v>
      </c>
      <c r="AF380" s="49">
        <v>0</v>
      </c>
      <c r="AG380" s="49">
        <v>0</v>
      </c>
      <c r="AH380" s="49">
        <v>0</v>
      </c>
      <c r="AI380" s="49">
        <v>0</v>
      </c>
      <c r="AJ380" s="49">
        <v>0</v>
      </c>
      <c r="AK380" s="49">
        <v>0</v>
      </c>
      <c r="AL380" s="49">
        <v>8990</v>
      </c>
    </row>
    <row r="381" spans="1:39" s="48" customFormat="1" ht="18.75" x14ac:dyDescent="0.3">
      <c r="A381" s="83"/>
      <c r="B381" s="105"/>
      <c r="C381" s="75" t="s">
        <v>28</v>
      </c>
      <c r="D381" s="186">
        <v>0.04</v>
      </c>
      <c r="E381" s="67">
        <v>18</v>
      </c>
      <c r="F381" s="72">
        <f t="shared" si="281"/>
        <v>0.72</v>
      </c>
      <c r="G381" s="186">
        <f t="shared" si="282"/>
        <v>0.8</v>
      </c>
      <c r="H381" s="186">
        <f t="shared" si="283"/>
        <v>0.16</v>
      </c>
      <c r="I381" s="186">
        <f t="shared" si="284"/>
        <v>6.5200000000000005</v>
      </c>
      <c r="J381" s="186">
        <f t="shared" si="285"/>
        <v>11.200000000000001</v>
      </c>
      <c r="K381" s="186">
        <f t="shared" si="286"/>
        <v>70</v>
      </c>
      <c r="L381" s="186">
        <f t="shared" si="287"/>
        <v>4</v>
      </c>
      <c r="M381" s="186">
        <f t="shared" si="288"/>
        <v>9.2000000000000011</v>
      </c>
      <c r="N381" s="186">
        <f t="shared" si="289"/>
        <v>23.2</v>
      </c>
      <c r="O381" s="186">
        <f t="shared" si="290"/>
        <v>0.36</v>
      </c>
      <c r="P381" s="186">
        <f t="shared" si="291"/>
        <v>8.0000000000000002E-3</v>
      </c>
      <c r="Q381" s="186">
        <f t="shared" si="292"/>
        <v>0</v>
      </c>
      <c r="R381" s="56">
        <f t="shared" si="293"/>
        <v>0.02</v>
      </c>
      <c r="S381" s="56">
        <f t="shared" si="294"/>
        <v>2.7999999999999997E-2</v>
      </c>
      <c r="T381" s="56">
        <f t="shared" si="295"/>
        <v>0.52</v>
      </c>
      <c r="U381" s="51">
        <f t="shared" si="296"/>
        <v>8</v>
      </c>
      <c r="V381" s="51">
        <f t="shared" si="297"/>
        <v>32</v>
      </c>
      <c r="W381" s="49">
        <v>20</v>
      </c>
      <c r="X381" s="49">
        <v>4</v>
      </c>
      <c r="Y381" s="49">
        <v>163</v>
      </c>
      <c r="Z381" s="49">
        <v>280</v>
      </c>
      <c r="AA381" s="49">
        <v>5680</v>
      </c>
      <c r="AB381" s="49">
        <v>100</v>
      </c>
      <c r="AC381" s="49">
        <v>230</v>
      </c>
      <c r="AD381" s="49">
        <v>580</v>
      </c>
      <c r="AE381" s="49">
        <v>9</v>
      </c>
      <c r="AF381" s="49">
        <v>0.2</v>
      </c>
      <c r="AG381" s="49">
        <v>0</v>
      </c>
      <c r="AH381" s="49">
        <v>1.2</v>
      </c>
      <c r="AI381" s="49">
        <v>0.7</v>
      </c>
      <c r="AJ381" s="49">
        <v>13</v>
      </c>
      <c r="AK381" s="49">
        <v>200</v>
      </c>
      <c r="AL381" s="49">
        <v>800</v>
      </c>
    </row>
    <row r="382" spans="1:39" s="48" customFormat="1" ht="18.75" x14ac:dyDescent="0.3">
      <c r="A382" s="83"/>
      <c r="B382" s="105"/>
      <c r="C382" s="75" t="s">
        <v>25</v>
      </c>
      <c r="D382" s="186">
        <v>1.2E-2</v>
      </c>
      <c r="E382" s="67">
        <v>17</v>
      </c>
      <c r="F382" s="72">
        <f t="shared" si="281"/>
        <v>0.20400000000000001</v>
      </c>
      <c r="G382" s="186">
        <f t="shared" si="282"/>
        <v>0.16800000000000001</v>
      </c>
      <c r="H382" s="186">
        <f t="shared" si="283"/>
        <v>0</v>
      </c>
      <c r="I382" s="186">
        <f t="shared" si="284"/>
        <v>1.0920000000000001</v>
      </c>
      <c r="J382" s="186">
        <f t="shared" si="285"/>
        <v>2.16</v>
      </c>
      <c r="K382" s="186">
        <f t="shared" si="286"/>
        <v>24</v>
      </c>
      <c r="L382" s="186">
        <f t="shared" si="287"/>
        <v>3.72</v>
      </c>
      <c r="M382" s="186">
        <f t="shared" si="288"/>
        <v>1.68</v>
      </c>
      <c r="N382" s="186">
        <f t="shared" si="289"/>
        <v>6.96</v>
      </c>
      <c r="O382" s="186">
        <f t="shared" si="290"/>
        <v>9.6000000000000002E-2</v>
      </c>
      <c r="P382" s="186">
        <f t="shared" si="291"/>
        <v>0</v>
      </c>
      <c r="Q382" s="186">
        <f t="shared" si="292"/>
        <v>0</v>
      </c>
      <c r="R382" s="56">
        <f t="shared" si="293"/>
        <v>7.1999999999999998E-3</v>
      </c>
      <c r="S382" s="56">
        <f t="shared" si="294"/>
        <v>2.4000000000000002E-3</v>
      </c>
      <c r="T382" s="56">
        <f t="shared" si="295"/>
        <v>2.4E-2</v>
      </c>
      <c r="U382" s="51">
        <f t="shared" si="296"/>
        <v>1.2</v>
      </c>
      <c r="V382" s="51">
        <f t="shared" si="297"/>
        <v>4.92</v>
      </c>
      <c r="W382" s="49">
        <v>14</v>
      </c>
      <c r="X382" s="49">
        <v>0</v>
      </c>
      <c r="Y382" s="49">
        <v>91</v>
      </c>
      <c r="Z382" s="49">
        <v>180</v>
      </c>
      <c r="AA382" s="49">
        <v>1750</v>
      </c>
      <c r="AB382" s="49">
        <v>310</v>
      </c>
      <c r="AC382" s="49">
        <v>140</v>
      </c>
      <c r="AD382" s="49">
        <v>580</v>
      </c>
      <c r="AE382" s="49">
        <v>8</v>
      </c>
      <c r="AF382" s="49">
        <v>0</v>
      </c>
      <c r="AG382" s="49">
        <v>0</v>
      </c>
      <c r="AH382" s="49">
        <v>0.5</v>
      </c>
      <c r="AI382" s="49">
        <v>0.2</v>
      </c>
      <c r="AJ382" s="49">
        <v>2</v>
      </c>
      <c r="AK382" s="49">
        <v>100</v>
      </c>
      <c r="AL382" s="49">
        <v>410</v>
      </c>
    </row>
    <row r="383" spans="1:39" s="48" customFormat="1" ht="18.75" x14ac:dyDescent="0.3">
      <c r="A383" s="83"/>
      <c r="B383" s="105"/>
      <c r="C383" s="75" t="s">
        <v>26</v>
      </c>
      <c r="D383" s="186">
        <v>1.2E-2</v>
      </c>
      <c r="E383" s="67">
        <v>24</v>
      </c>
      <c r="F383" s="72">
        <f t="shared" si="281"/>
        <v>0.28800000000000003</v>
      </c>
      <c r="G383" s="186">
        <f t="shared" si="282"/>
        <v>0.156</v>
      </c>
      <c r="H383" s="186">
        <f t="shared" si="283"/>
        <v>1.2E-2</v>
      </c>
      <c r="I383" s="186">
        <f t="shared" si="284"/>
        <v>0.86399999999999999</v>
      </c>
      <c r="J383" s="186">
        <f t="shared" si="285"/>
        <v>2.52</v>
      </c>
      <c r="K383" s="186">
        <f t="shared" si="286"/>
        <v>0</v>
      </c>
      <c r="L383" s="186">
        <f t="shared" si="287"/>
        <v>6.12</v>
      </c>
      <c r="M383" s="186">
        <f t="shared" si="288"/>
        <v>4.5600000000000005</v>
      </c>
      <c r="N383" s="186">
        <f t="shared" si="289"/>
        <v>6.6000000000000005</v>
      </c>
      <c r="O383" s="186">
        <f t="shared" si="290"/>
        <v>8.4000000000000005E-2</v>
      </c>
      <c r="P383" s="186">
        <f t="shared" si="291"/>
        <v>1.08</v>
      </c>
      <c r="Q383" s="186">
        <f t="shared" si="292"/>
        <v>0</v>
      </c>
      <c r="R383" s="56">
        <f t="shared" si="293"/>
        <v>0</v>
      </c>
      <c r="S383" s="56">
        <f t="shared" si="294"/>
        <v>8.3999999999999995E-3</v>
      </c>
      <c r="T383" s="56">
        <f t="shared" si="295"/>
        <v>0.12</v>
      </c>
      <c r="U383" s="51">
        <f t="shared" si="296"/>
        <v>0.6</v>
      </c>
      <c r="V383" s="51">
        <f t="shared" si="297"/>
        <v>3.6</v>
      </c>
      <c r="W383" s="49">
        <v>13</v>
      </c>
      <c r="X383" s="49">
        <v>1</v>
      </c>
      <c r="Y383" s="49">
        <v>72</v>
      </c>
      <c r="Z383" s="49">
        <v>210</v>
      </c>
      <c r="AA383" s="49">
        <v>2000</v>
      </c>
      <c r="AB383" s="49">
        <v>510</v>
      </c>
      <c r="AC383" s="49">
        <v>380</v>
      </c>
      <c r="AD383" s="49">
        <v>550</v>
      </c>
      <c r="AE383" s="49">
        <v>7</v>
      </c>
      <c r="AF383" s="49">
        <v>90</v>
      </c>
      <c r="AG383" s="49">
        <v>0</v>
      </c>
      <c r="AH383" s="49">
        <v>0.6</v>
      </c>
      <c r="AI383" s="49">
        <v>0.7</v>
      </c>
      <c r="AJ383" s="49">
        <v>10</v>
      </c>
      <c r="AK383" s="49">
        <v>50</v>
      </c>
      <c r="AL383" s="49">
        <v>300</v>
      </c>
    </row>
    <row r="384" spans="1:39" s="48" customFormat="1" ht="18.75" x14ac:dyDescent="0.3">
      <c r="A384" s="83"/>
      <c r="B384" s="105"/>
      <c r="C384" s="75" t="s">
        <v>27</v>
      </c>
      <c r="D384" s="186">
        <v>2E-3</v>
      </c>
      <c r="E384" s="67">
        <v>12.68</v>
      </c>
      <c r="F384" s="72">
        <f t="shared" si="281"/>
        <v>2.5360000000000001E-2</v>
      </c>
      <c r="G384" s="186">
        <f t="shared" si="282"/>
        <v>0</v>
      </c>
      <c r="H384" s="186">
        <f t="shared" si="283"/>
        <v>0</v>
      </c>
      <c r="I384" s="186">
        <f t="shared" si="284"/>
        <v>0</v>
      </c>
      <c r="J384" s="186">
        <f t="shared" si="285"/>
        <v>0</v>
      </c>
      <c r="K384" s="186">
        <f t="shared" si="286"/>
        <v>0</v>
      </c>
      <c r="L384" s="186">
        <f t="shared" si="287"/>
        <v>0</v>
      </c>
      <c r="M384" s="186">
        <f t="shared" si="288"/>
        <v>0</v>
      </c>
      <c r="N384" s="186">
        <f t="shared" si="289"/>
        <v>0</v>
      </c>
      <c r="O384" s="186">
        <f t="shared" si="290"/>
        <v>0</v>
      </c>
      <c r="P384" s="186">
        <f t="shared" si="291"/>
        <v>0</v>
      </c>
      <c r="Q384" s="186">
        <f t="shared" si="292"/>
        <v>0</v>
      </c>
      <c r="R384" s="56">
        <f t="shared" si="293"/>
        <v>0</v>
      </c>
      <c r="S384" s="56">
        <f t="shared" si="294"/>
        <v>0</v>
      </c>
      <c r="T384" s="56">
        <f t="shared" si="295"/>
        <v>0</v>
      </c>
      <c r="U384" s="51">
        <f t="shared" si="296"/>
        <v>0</v>
      </c>
      <c r="V384" s="51">
        <f t="shared" si="297"/>
        <v>0</v>
      </c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</row>
    <row r="385" spans="1:38" s="48" customFormat="1" ht="18.75" x14ac:dyDescent="0.3">
      <c r="A385" s="83"/>
      <c r="B385" s="84"/>
      <c r="C385" s="75" t="s">
        <v>16</v>
      </c>
      <c r="D385" s="186">
        <v>0</v>
      </c>
      <c r="E385" s="67">
        <v>0</v>
      </c>
      <c r="F385" s="81">
        <f>SUM(F377:F384)</f>
        <v>6.2133200000000004</v>
      </c>
      <c r="G385" s="82">
        <f t="shared" ref="G385:V385" si="298">SUM(G377:G384)</f>
        <v>4.133</v>
      </c>
      <c r="H385" s="82">
        <f t="shared" si="298"/>
        <v>6.835</v>
      </c>
      <c r="I385" s="82">
        <f t="shared" si="298"/>
        <v>11.504000000000001</v>
      </c>
      <c r="J385" s="82">
        <f t="shared" si="298"/>
        <v>31.64</v>
      </c>
      <c r="K385" s="82">
        <f t="shared" si="298"/>
        <v>156.94999999999999</v>
      </c>
      <c r="L385" s="82">
        <f t="shared" si="298"/>
        <v>44.919999999999995</v>
      </c>
      <c r="M385" s="82">
        <f t="shared" si="298"/>
        <v>28.160000000000004</v>
      </c>
      <c r="N385" s="82">
        <f t="shared" si="298"/>
        <v>75.559999999999988</v>
      </c>
      <c r="O385" s="82">
        <f t="shared" si="298"/>
        <v>1.2090000000000001</v>
      </c>
      <c r="P385" s="82">
        <f t="shared" si="298"/>
        <v>1.1364000000000001</v>
      </c>
      <c r="Q385" s="82">
        <f t="shared" si="298"/>
        <v>0</v>
      </c>
      <c r="R385" s="64">
        <f t="shared" si="298"/>
        <v>4.0099999999999997E-2</v>
      </c>
      <c r="S385" s="64">
        <f t="shared" si="298"/>
        <v>7.980000000000001E-2</v>
      </c>
      <c r="T385" s="64">
        <f t="shared" si="298"/>
        <v>1.6087000000000002</v>
      </c>
      <c r="U385" s="50">
        <f t="shared" si="298"/>
        <v>38.450000000000003</v>
      </c>
      <c r="V385" s="50">
        <f t="shared" si="298"/>
        <v>124.7</v>
      </c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</row>
    <row r="386" spans="1:38" s="48" customFormat="1" ht="18.75" x14ac:dyDescent="0.3">
      <c r="A386" s="83"/>
      <c r="B386" s="187" t="s">
        <v>74</v>
      </c>
      <c r="C386" s="75" t="s">
        <v>75</v>
      </c>
      <c r="D386" s="186">
        <v>4.2000000000000003E-2</v>
      </c>
      <c r="E386" s="67">
        <v>42.9</v>
      </c>
      <c r="F386" s="72">
        <f>D386*E386</f>
        <v>1.8018000000000001</v>
      </c>
      <c r="G386" s="186">
        <f>W386*D386</f>
        <v>5.2920000000000007</v>
      </c>
      <c r="H386" s="186">
        <f>X386*D386</f>
        <v>1.3860000000000001</v>
      </c>
      <c r="I386" s="186">
        <f>Y386*D386</f>
        <v>26.082000000000001</v>
      </c>
      <c r="J386" s="186">
        <f>Z386*D386</f>
        <v>1.26</v>
      </c>
      <c r="K386" s="186">
        <f>AA387*D386</f>
        <v>0</v>
      </c>
      <c r="L386" s="186">
        <f>AB386*D386</f>
        <v>8.4</v>
      </c>
      <c r="M386" s="186">
        <f>AC386*D386</f>
        <v>84</v>
      </c>
      <c r="N386" s="186">
        <f>AD386*D386</f>
        <v>125.16000000000001</v>
      </c>
      <c r="O386" s="186">
        <f>AE386*D386</f>
        <v>2.8140000000000001</v>
      </c>
      <c r="P386" s="186">
        <f>AF386*D386</f>
        <v>4.2000000000000006E-3</v>
      </c>
      <c r="Q386" s="186">
        <f>AG386*D386</f>
        <v>0</v>
      </c>
      <c r="R386" s="56">
        <f>AH387*D386</f>
        <v>0</v>
      </c>
      <c r="S386" s="56">
        <f>AI386*D386</f>
        <v>8.4000000000000005E-2</v>
      </c>
      <c r="T386" s="56">
        <f>AJ386*D386</f>
        <v>1.7598</v>
      </c>
      <c r="U386" s="51">
        <f>AK386*D386</f>
        <v>0</v>
      </c>
      <c r="V386" s="51">
        <f>AL386*D386</f>
        <v>140.70000000000002</v>
      </c>
      <c r="W386" s="49">
        <v>126</v>
      </c>
      <c r="X386" s="49">
        <v>33</v>
      </c>
      <c r="Y386" s="49">
        <v>621</v>
      </c>
      <c r="Z386" s="49">
        <v>30</v>
      </c>
      <c r="AA386" s="49">
        <v>3800</v>
      </c>
      <c r="AB386" s="49">
        <v>200</v>
      </c>
      <c r="AC386" s="49">
        <v>2000</v>
      </c>
      <c r="AD386" s="49">
        <v>2980</v>
      </c>
      <c r="AE386" s="49">
        <v>67</v>
      </c>
      <c r="AF386" s="49">
        <v>0.1</v>
      </c>
      <c r="AG386" s="49">
        <v>0</v>
      </c>
      <c r="AH386" s="49">
        <v>4.3</v>
      </c>
      <c r="AI386" s="49">
        <v>2</v>
      </c>
      <c r="AJ386" s="49">
        <v>41.9</v>
      </c>
      <c r="AK386" s="49">
        <v>0</v>
      </c>
      <c r="AL386" s="49">
        <v>3350</v>
      </c>
    </row>
    <row r="387" spans="1:38" s="48" customFormat="1" ht="18.75" x14ac:dyDescent="0.3">
      <c r="A387" s="83"/>
      <c r="B387" s="105" t="s">
        <v>98</v>
      </c>
      <c r="C387" s="75" t="s">
        <v>27</v>
      </c>
      <c r="D387" s="186">
        <v>1E-3</v>
      </c>
      <c r="E387" s="67">
        <v>12.68</v>
      </c>
      <c r="F387" s="72">
        <f>D387*E387</f>
        <v>1.268E-2</v>
      </c>
      <c r="G387" s="186">
        <f>W387*D387</f>
        <v>0</v>
      </c>
      <c r="H387" s="186">
        <f>X387*D387</f>
        <v>0</v>
      </c>
      <c r="I387" s="186">
        <f>Y387*D387</f>
        <v>0</v>
      </c>
      <c r="J387" s="186">
        <f>Z387*D387</f>
        <v>0</v>
      </c>
      <c r="K387" s="186">
        <f>AA388*D387</f>
        <v>0.15</v>
      </c>
      <c r="L387" s="186">
        <f>AB387*D387</f>
        <v>0</v>
      </c>
      <c r="M387" s="186">
        <f>AC387*D387</f>
        <v>0</v>
      </c>
      <c r="N387" s="186">
        <f>AD387*D387</f>
        <v>0</v>
      </c>
      <c r="O387" s="186">
        <f>AE387*D387</f>
        <v>0</v>
      </c>
      <c r="P387" s="186">
        <f>AF387*D387</f>
        <v>0</v>
      </c>
      <c r="Q387" s="186">
        <f>AG387*D387</f>
        <v>0</v>
      </c>
      <c r="R387" s="56">
        <f>AH388*D387</f>
        <v>0</v>
      </c>
      <c r="S387" s="56">
        <f>AI387*D387</f>
        <v>0</v>
      </c>
      <c r="T387" s="56">
        <f>AJ387*D387</f>
        <v>0</v>
      </c>
      <c r="U387" s="51">
        <f>AK387*D387</f>
        <v>0</v>
      </c>
      <c r="V387" s="51">
        <f>AL387*D387</f>
        <v>0</v>
      </c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</row>
    <row r="388" spans="1:38" s="48" customFormat="1" ht="37.5" x14ac:dyDescent="0.3">
      <c r="A388" s="83"/>
      <c r="B388" s="105"/>
      <c r="C388" s="71" t="s">
        <v>18</v>
      </c>
      <c r="D388" s="186">
        <v>5.0000000000000001E-3</v>
      </c>
      <c r="E388" s="67">
        <v>446.53</v>
      </c>
      <c r="F388" s="72">
        <f>D388*E388</f>
        <v>2.23265</v>
      </c>
      <c r="G388" s="186">
        <f>W388*D388</f>
        <v>2.5000000000000001E-2</v>
      </c>
      <c r="H388" s="186">
        <f>X388*D388</f>
        <v>4.125</v>
      </c>
      <c r="I388" s="186">
        <f>Y388*D388</f>
        <v>0.04</v>
      </c>
      <c r="J388" s="186">
        <f>Z388*D388</f>
        <v>0.35000000000000003</v>
      </c>
      <c r="K388" s="186">
        <f>AA388*D388</f>
        <v>0.75</v>
      </c>
      <c r="L388" s="186">
        <f>AB388*D388</f>
        <v>0.6</v>
      </c>
      <c r="M388" s="186">
        <f>AC388*D388</f>
        <v>0.02</v>
      </c>
      <c r="N388" s="186">
        <f>AD388*D388</f>
        <v>0.95000000000000007</v>
      </c>
      <c r="O388" s="186">
        <f>AE388*D388</f>
        <v>0.01</v>
      </c>
      <c r="P388" s="186">
        <f>AF388*D388</f>
        <v>1.9E-2</v>
      </c>
      <c r="Q388" s="186">
        <f>AG388*D388</f>
        <v>2.9500000000000002E-2</v>
      </c>
      <c r="R388" s="56">
        <f>AH388*D388</f>
        <v>0</v>
      </c>
      <c r="S388" s="56">
        <f>AI388*D388</f>
        <v>5.0000000000000001E-3</v>
      </c>
      <c r="T388" s="56">
        <f>AJ388*D388</f>
        <v>2.5000000000000001E-3</v>
      </c>
      <c r="U388" s="51">
        <f>AK388*D388</f>
        <v>0</v>
      </c>
      <c r="V388" s="51">
        <f>AL388*D388</f>
        <v>37.4</v>
      </c>
      <c r="W388" s="49">
        <v>5</v>
      </c>
      <c r="X388" s="49">
        <v>825</v>
      </c>
      <c r="Y388" s="49">
        <v>8</v>
      </c>
      <c r="Z388" s="49">
        <v>70</v>
      </c>
      <c r="AA388" s="49">
        <v>150</v>
      </c>
      <c r="AB388" s="49">
        <v>120</v>
      </c>
      <c r="AC388" s="49">
        <v>4</v>
      </c>
      <c r="AD388" s="49">
        <v>190</v>
      </c>
      <c r="AE388" s="49">
        <v>2</v>
      </c>
      <c r="AF388" s="49">
        <v>3.8</v>
      </c>
      <c r="AG388" s="49">
        <v>5.9</v>
      </c>
      <c r="AH388" s="49">
        <v>0</v>
      </c>
      <c r="AI388" s="49">
        <v>1</v>
      </c>
      <c r="AJ388" s="49">
        <v>0.5</v>
      </c>
      <c r="AK388" s="49">
        <v>0</v>
      </c>
      <c r="AL388" s="49">
        <v>7480</v>
      </c>
    </row>
    <row r="389" spans="1:38" s="48" customFormat="1" ht="16.5" customHeight="1" x14ac:dyDescent="0.3">
      <c r="A389" s="64"/>
      <c r="B389" s="84"/>
      <c r="C389" s="75" t="s">
        <v>30</v>
      </c>
      <c r="D389" s="186">
        <v>0</v>
      </c>
      <c r="E389" s="67">
        <v>0</v>
      </c>
      <c r="F389" s="81">
        <f>SUM(F386:F388)</f>
        <v>4.0471300000000001</v>
      </c>
      <c r="G389" s="82">
        <f t="shared" ref="G389:V389" si="299">SUM(G386:G388)</f>
        <v>5.3170000000000011</v>
      </c>
      <c r="H389" s="82">
        <f t="shared" si="299"/>
        <v>5.5110000000000001</v>
      </c>
      <c r="I389" s="82">
        <f t="shared" si="299"/>
        <v>26.122</v>
      </c>
      <c r="J389" s="82">
        <f t="shared" si="299"/>
        <v>1.61</v>
      </c>
      <c r="K389" s="82">
        <f t="shared" si="299"/>
        <v>0.9</v>
      </c>
      <c r="L389" s="82">
        <f t="shared" si="299"/>
        <v>9</v>
      </c>
      <c r="M389" s="82">
        <f t="shared" si="299"/>
        <v>84.02</v>
      </c>
      <c r="N389" s="82">
        <f t="shared" si="299"/>
        <v>126.11000000000001</v>
      </c>
      <c r="O389" s="82">
        <f t="shared" si="299"/>
        <v>2.8239999999999998</v>
      </c>
      <c r="P389" s="82">
        <f t="shared" si="299"/>
        <v>2.3199999999999998E-2</v>
      </c>
      <c r="Q389" s="82">
        <f t="shared" si="299"/>
        <v>2.9500000000000002E-2</v>
      </c>
      <c r="R389" s="64">
        <f t="shared" si="299"/>
        <v>0</v>
      </c>
      <c r="S389" s="64">
        <f t="shared" si="299"/>
        <v>8.900000000000001E-2</v>
      </c>
      <c r="T389" s="64">
        <f t="shared" si="299"/>
        <v>1.7623</v>
      </c>
      <c r="U389" s="50">
        <f t="shared" si="299"/>
        <v>0</v>
      </c>
      <c r="V389" s="50">
        <f t="shared" si="299"/>
        <v>178.10000000000002</v>
      </c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</row>
    <row r="390" spans="1:38" s="48" customFormat="1" ht="30.75" customHeight="1" x14ac:dyDescent="0.3">
      <c r="A390" s="83"/>
      <c r="B390" s="187" t="s">
        <v>31</v>
      </c>
      <c r="C390" s="75" t="s">
        <v>22</v>
      </c>
      <c r="D390" s="186">
        <v>0.08</v>
      </c>
      <c r="E390" s="67">
        <v>394.7</v>
      </c>
      <c r="F390" s="72">
        <f t="shared" ref="F390:F395" si="300">D390*E390</f>
        <v>31.576000000000001</v>
      </c>
      <c r="G390" s="186">
        <f t="shared" ref="G390:G395" si="301">W390*D390</f>
        <v>14.88</v>
      </c>
      <c r="H390" s="186">
        <f t="shared" ref="H390:H395" si="302">X390*D390</f>
        <v>12.8</v>
      </c>
      <c r="I390" s="186">
        <f t="shared" ref="I390:I395" si="303">Y390*D390</f>
        <v>0</v>
      </c>
      <c r="J390" s="186">
        <f t="shared" ref="J390:J395" si="304">Z390*D390</f>
        <v>52</v>
      </c>
      <c r="K390" s="186">
        <f t="shared" ref="K390:K395" si="305">AA391*D390</f>
        <v>0</v>
      </c>
      <c r="L390" s="186">
        <f t="shared" ref="L390:L395" si="306">AB390*D390</f>
        <v>7.2</v>
      </c>
      <c r="M390" s="186">
        <f t="shared" ref="M390:M395" si="307">AC390*D390</f>
        <v>17.600000000000001</v>
      </c>
      <c r="N390" s="186">
        <f t="shared" ref="N390:N395" si="308">AD390*D390</f>
        <v>150.4</v>
      </c>
      <c r="O390" s="186">
        <f t="shared" ref="O390:O395" si="309">AE390*D390</f>
        <v>2.16</v>
      </c>
      <c r="P390" s="186">
        <f t="shared" ref="P390:P395" si="310">AF390*D390</f>
        <v>0</v>
      </c>
      <c r="Q390" s="186">
        <f t="shared" ref="Q390:Q395" si="311">AG390*D390</f>
        <v>0</v>
      </c>
      <c r="R390" s="56">
        <f t="shared" ref="R390:R395" si="312">AH391*D390</f>
        <v>0</v>
      </c>
      <c r="S390" s="56">
        <f t="shared" ref="S390:S395" si="313">AI390*D390</f>
        <v>0.12</v>
      </c>
      <c r="T390" s="56">
        <f t="shared" ref="T390:T395" si="314">AJ390*D390</f>
        <v>3.7600000000000002</v>
      </c>
      <c r="U390" s="51">
        <f t="shared" ref="U390:U395" si="315">AK390*D390</f>
        <v>0</v>
      </c>
      <c r="V390" s="51">
        <f t="shared" ref="V390:V395" si="316">AL390*D390</f>
        <v>174.4</v>
      </c>
      <c r="W390" s="49">
        <v>186</v>
      </c>
      <c r="X390" s="49">
        <v>160</v>
      </c>
      <c r="Y390" s="49">
        <v>0</v>
      </c>
      <c r="Z390" s="49">
        <v>650</v>
      </c>
      <c r="AA390" s="49">
        <v>3250</v>
      </c>
      <c r="AB390" s="49">
        <v>90</v>
      </c>
      <c r="AC390" s="49">
        <v>220</v>
      </c>
      <c r="AD390" s="49">
        <v>1880</v>
      </c>
      <c r="AE390" s="49">
        <v>27</v>
      </c>
      <c r="AF390" s="49">
        <v>0</v>
      </c>
      <c r="AG390" s="49">
        <v>0</v>
      </c>
      <c r="AH390" s="49">
        <v>0.6</v>
      </c>
      <c r="AI390" s="49">
        <v>1.5</v>
      </c>
      <c r="AJ390" s="49">
        <v>47</v>
      </c>
      <c r="AK390" s="49">
        <v>0</v>
      </c>
      <c r="AL390" s="49">
        <v>2180</v>
      </c>
    </row>
    <row r="391" spans="1:38" s="48" customFormat="1" ht="56.25" x14ac:dyDescent="0.3">
      <c r="A391" s="83"/>
      <c r="B391" s="105">
        <v>80</v>
      </c>
      <c r="C391" s="71" t="s">
        <v>23</v>
      </c>
      <c r="D391" s="186">
        <v>5.0000000000000001E-3</v>
      </c>
      <c r="E391" s="67">
        <v>91.9</v>
      </c>
      <c r="F391" s="72">
        <f t="shared" si="300"/>
        <v>0.45950000000000002</v>
      </c>
      <c r="G391" s="186">
        <f t="shared" si="301"/>
        <v>0</v>
      </c>
      <c r="H391" s="186">
        <f t="shared" si="302"/>
        <v>4.9950000000000001</v>
      </c>
      <c r="I391" s="186">
        <f t="shared" si="303"/>
        <v>0</v>
      </c>
      <c r="J391" s="186">
        <f t="shared" si="304"/>
        <v>0</v>
      </c>
      <c r="K391" s="186">
        <f t="shared" si="305"/>
        <v>6.1000000000000005</v>
      </c>
      <c r="L391" s="186">
        <f t="shared" si="306"/>
        <v>0</v>
      </c>
      <c r="M391" s="186">
        <f t="shared" si="307"/>
        <v>0</v>
      </c>
      <c r="N391" s="186">
        <f t="shared" si="308"/>
        <v>0</v>
      </c>
      <c r="O391" s="186">
        <f t="shared" si="309"/>
        <v>0</v>
      </c>
      <c r="P391" s="186">
        <f t="shared" si="310"/>
        <v>0</v>
      </c>
      <c r="Q391" s="186">
        <f t="shared" si="311"/>
        <v>0</v>
      </c>
      <c r="R391" s="56">
        <f t="shared" si="312"/>
        <v>8.5000000000000006E-3</v>
      </c>
      <c r="S391" s="56">
        <f t="shared" si="313"/>
        <v>0</v>
      </c>
      <c r="T391" s="56">
        <f t="shared" si="314"/>
        <v>0</v>
      </c>
      <c r="U391" s="51">
        <f t="shared" si="315"/>
        <v>0</v>
      </c>
      <c r="V391" s="51">
        <f t="shared" si="316"/>
        <v>44.95</v>
      </c>
      <c r="W391" s="49">
        <v>0</v>
      </c>
      <c r="X391" s="49">
        <v>999</v>
      </c>
      <c r="Y391" s="49">
        <v>0</v>
      </c>
      <c r="Z391" s="49">
        <v>0</v>
      </c>
      <c r="AA391" s="49">
        <v>0</v>
      </c>
      <c r="AB391" s="49">
        <v>0</v>
      </c>
      <c r="AC391" s="49">
        <v>0</v>
      </c>
      <c r="AD391" s="49">
        <v>0</v>
      </c>
      <c r="AE391" s="49">
        <v>0</v>
      </c>
      <c r="AF391" s="49">
        <v>0</v>
      </c>
      <c r="AG391" s="49">
        <v>0</v>
      </c>
      <c r="AH391" s="49">
        <v>0</v>
      </c>
      <c r="AI391" s="49">
        <v>0</v>
      </c>
      <c r="AJ391" s="49">
        <v>0</v>
      </c>
      <c r="AK391" s="49">
        <v>0</v>
      </c>
      <c r="AL391" s="49">
        <v>8990</v>
      </c>
    </row>
    <row r="392" spans="1:38" s="48" customFormat="1" ht="16.5" customHeight="1" x14ac:dyDescent="0.3">
      <c r="A392" s="83"/>
      <c r="B392" s="105"/>
      <c r="C392" s="75" t="s">
        <v>86</v>
      </c>
      <c r="D392" s="186">
        <v>8.0000000000000002E-3</v>
      </c>
      <c r="E392" s="67">
        <v>178.75</v>
      </c>
      <c r="F392" s="72">
        <f t="shared" si="300"/>
        <v>1.43</v>
      </c>
      <c r="G392" s="186">
        <f t="shared" si="301"/>
        <v>0.82400000000000007</v>
      </c>
      <c r="H392" s="186">
        <f t="shared" si="302"/>
        <v>8.7999999999999995E-2</v>
      </c>
      <c r="I392" s="186">
        <f t="shared" si="303"/>
        <v>5.5120000000000005</v>
      </c>
      <c r="J392" s="186">
        <f t="shared" si="304"/>
        <v>0.24</v>
      </c>
      <c r="K392" s="186">
        <f t="shared" si="305"/>
        <v>14</v>
      </c>
      <c r="L392" s="186">
        <f t="shared" si="306"/>
        <v>1.44</v>
      </c>
      <c r="M392" s="186">
        <f t="shared" si="307"/>
        <v>1.28</v>
      </c>
      <c r="N392" s="186">
        <f t="shared" si="308"/>
        <v>6.88</v>
      </c>
      <c r="O392" s="186">
        <f t="shared" si="309"/>
        <v>9.6000000000000002E-2</v>
      </c>
      <c r="P392" s="186">
        <f t="shared" si="310"/>
        <v>0</v>
      </c>
      <c r="Q392" s="186">
        <f t="shared" si="311"/>
        <v>0</v>
      </c>
      <c r="R392" s="56">
        <f t="shared" si="312"/>
        <v>4.0000000000000001E-3</v>
      </c>
      <c r="S392" s="56">
        <f t="shared" si="313"/>
        <v>3.2000000000000002E-3</v>
      </c>
      <c r="T392" s="56">
        <f t="shared" si="314"/>
        <v>9.6000000000000002E-2</v>
      </c>
      <c r="U392" s="51">
        <f t="shared" si="315"/>
        <v>0</v>
      </c>
      <c r="V392" s="51">
        <f t="shared" si="316"/>
        <v>26.72</v>
      </c>
      <c r="W392" s="49">
        <v>103</v>
      </c>
      <c r="X392" s="49">
        <v>11</v>
      </c>
      <c r="Y392" s="49">
        <v>689</v>
      </c>
      <c r="Z392" s="49">
        <v>30</v>
      </c>
      <c r="AA392" s="49">
        <v>1220</v>
      </c>
      <c r="AB392" s="49">
        <v>180</v>
      </c>
      <c r="AC392" s="49">
        <v>160</v>
      </c>
      <c r="AD392" s="49">
        <v>860</v>
      </c>
      <c r="AE392" s="49">
        <v>12</v>
      </c>
      <c r="AF392" s="49">
        <v>0</v>
      </c>
      <c r="AG392" s="49">
        <v>0</v>
      </c>
      <c r="AH392" s="49">
        <v>1.7</v>
      </c>
      <c r="AI392" s="49">
        <v>0.4</v>
      </c>
      <c r="AJ392" s="49">
        <v>12</v>
      </c>
      <c r="AK392" s="49">
        <v>0</v>
      </c>
      <c r="AL392" s="49">
        <v>3340</v>
      </c>
    </row>
    <row r="393" spans="1:38" s="48" customFormat="1" ht="15" customHeight="1" x14ac:dyDescent="0.3">
      <c r="A393" s="83"/>
      <c r="B393" s="105"/>
      <c r="C393" s="75" t="s">
        <v>25</v>
      </c>
      <c r="D393" s="186">
        <v>5.0000000000000001E-3</v>
      </c>
      <c r="E393" s="67">
        <v>17</v>
      </c>
      <c r="F393" s="72">
        <f t="shared" si="300"/>
        <v>8.5000000000000006E-2</v>
      </c>
      <c r="G393" s="186">
        <f t="shared" si="301"/>
        <v>7.0000000000000007E-2</v>
      </c>
      <c r="H393" s="186">
        <f t="shared" si="302"/>
        <v>0</v>
      </c>
      <c r="I393" s="186">
        <f t="shared" si="303"/>
        <v>0.45500000000000002</v>
      </c>
      <c r="J393" s="186">
        <f t="shared" si="304"/>
        <v>0.9</v>
      </c>
      <c r="K393" s="186">
        <f t="shared" si="305"/>
        <v>0</v>
      </c>
      <c r="L393" s="186">
        <f t="shared" si="306"/>
        <v>1.55</v>
      </c>
      <c r="M393" s="186">
        <f t="shared" si="307"/>
        <v>0.70000000000000007</v>
      </c>
      <c r="N393" s="186">
        <f t="shared" si="308"/>
        <v>2.9</v>
      </c>
      <c r="O393" s="186">
        <f t="shared" si="309"/>
        <v>0.04</v>
      </c>
      <c r="P393" s="186">
        <f t="shared" si="310"/>
        <v>0</v>
      </c>
      <c r="Q393" s="186">
        <f t="shared" si="311"/>
        <v>0</v>
      </c>
      <c r="R393" s="56">
        <f t="shared" si="312"/>
        <v>0</v>
      </c>
      <c r="S393" s="56">
        <f t="shared" si="313"/>
        <v>1E-3</v>
      </c>
      <c r="T393" s="56">
        <f t="shared" si="314"/>
        <v>0.01</v>
      </c>
      <c r="U393" s="51">
        <f t="shared" si="315"/>
        <v>0.5</v>
      </c>
      <c r="V393" s="51">
        <f t="shared" si="316"/>
        <v>2.0499999999999998</v>
      </c>
      <c r="W393" s="49">
        <v>14</v>
      </c>
      <c r="X393" s="49">
        <v>0</v>
      </c>
      <c r="Y393" s="49">
        <v>91</v>
      </c>
      <c r="Z393" s="49">
        <v>180</v>
      </c>
      <c r="AA393" s="49">
        <v>1750</v>
      </c>
      <c r="AB393" s="49">
        <v>310</v>
      </c>
      <c r="AC393" s="49">
        <v>140</v>
      </c>
      <c r="AD393" s="49">
        <v>580</v>
      </c>
      <c r="AE393" s="49">
        <v>8</v>
      </c>
      <c r="AF393" s="49">
        <v>0</v>
      </c>
      <c r="AG393" s="49">
        <v>0</v>
      </c>
      <c r="AH393" s="49">
        <v>0.5</v>
      </c>
      <c r="AI393" s="49">
        <v>0.2</v>
      </c>
      <c r="AJ393" s="49">
        <v>2</v>
      </c>
      <c r="AK393" s="49">
        <v>100</v>
      </c>
      <c r="AL393" s="49">
        <v>410</v>
      </c>
    </row>
    <row r="394" spans="1:38" s="48" customFormat="1" ht="18.75" x14ac:dyDescent="0.3">
      <c r="A394" s="83"/>
      <c r="B394" s="105"/>
      <c r="C394" s="75" t="s">
        <v>27</v>
      </c>
      <c r="D394" s="186">
        <v>1E-3</v>
      </c>
      <c r="E394" s="67">
        <v>12.68</v>
      </c>
      <c r="F394" s="72">
        <f t="shared" si="300"/>
        <v>1.268E-2</v>
      </c>
      <c r="G394" s="186">
        <f t="shared" si="301"/>
        <v>0</v>
      </c>
      <c r="H394" s="186">
        <f t="shared" si="302"/>
        <v>0</v>
      </c>
      <c r="I394" s="186">
        <f t="shared" si="303"/>
        <v>0</v>
      </c>
      <c r="J394" s="186">
        <f t="shared" si="304"/>
        <v>0</v>
      </c>
      <c r="K394" s="186">
        <f t="shared" si="305"/>
        <v>2.0100000000000002</v>
      </c>
      <c r="L394" s="186">
        <f t="shared" si="306"/>
        <v>0</v>
      </c>
      <c r="M394" s="186">
        <f t="shared" si="307"/>
        <v>0</v>
      </c>
      <c r="N394" s="186">
        <f t="shared" si="308"/>
        <v>0</v>
      </c>
      <c r="O394" s="186">
        <f t="shared" si="309"/>
        <v>0</v>
      </c>
      <c r="P394" s="186">
        <f t="shared" si="310"/>
        <v>0</v>
      </c>
      <c r="Q394" s="186">
        <f t="shared" si="311"/>
        <v>0</v>
      </c>
      <c r="R394" s="56">
        <f t="shared" si="312"/>
        <v>1.9E-3</v>
      </c>
      <c r="S394" s="56">
        <f t="shared" si="313"/>
        <v>0</v>
      </c>
      <c r="T394" s="56">
        <f t="shared" si="314"/>
        <v>0</v>
      </c>
      <c r="U394" s="51">
        <f t="shared" si="315"/>
        <v>0</v>
      </c>
      <c r="V394" s="51">
        <f t="shared" si="316"/>
        <v>0</v>
      </c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</row>
    <row r="395" spans="1:38" s="48" customFormat="1" ht="18.75" x14ac:dyDescent="0.3">
      <c r="A395" s="83"/>
      <c r="B395" s="185"/>
      <c r="C395" s="56" t="s">
        <v>87</v>
      </c>
      <c r="D395" s="186">
        <v>1.4E-2</v>
      </c>
      <c r="E395" s="67">
        <v>35.08</v>
      </c>
      <c r="F395" s="72">
        <f t="shared" si="300"/>
        <v>0.49112</v>
      </c>
      <c r="G395" s="186">
        <f t="shared" si="301"/>
        <v>0.96599999999999997</v>
      </c>
      <c r="H395" s="186">
        <f t="shared" si="302"/>
        <v>0.16800000000000001</v>
      </c>
      <c r="I395" s="186">
        <f t="shared" si="303"/>
        <v>5.9359999999999999</v>
      </c>
      <c r="J395" s="186">
        <f t="shared" si="304"/>
        <v>55.160000000000004</v>
      </c>
      <c r="K395" s="186">
        <f t="shared" si="305"/>
        <v>0</v>
      </c>
      <c r="L395" s="186">
        <f t="shared" si="306"/>
        <v>3.7800000000000002</v>
      </c>
      <c r="M395" s="186">
        <f t="shared" si="307"/>
        <v>6.44</v>
      </c>
      <c r="N395" s="186">
        <f t="shared" si="308"/>
        <v>17.22</v>
      </c>
      <c r="O395" s="186">
        <f t="shared" si="309"/>
        <v>0.49</v>
      </c>
      <c r="P395" s="186">
        <f t="shared" si="310"/>
        <v>0</v>
      </c>
      <c r="Q395" s="186">
        <f t="shared" si="311"/>
        <v>0</v>
      </c>
      <c r="R395" s="56">
        <f t="shared" si="312"/>
        <v>0</v>
      </c>
      <c r="S395" s="56">
        <f t="shared" si="313"/>
        <v>1.26E-2</v>
      </c>
      <c r="T395" s="56">
        <f t="shared" si="314"/>
        <v>0.23659999999999998</v>
      </c>
      <c r="U395" s="51">
        <f t="shared" si="315"/>
        <v>0</v>
      </c>
      <c r="V395" s="51">
        <f t="shared" si="316"/>
        <v>29.96</v>
      </c>
      <c r="W395" s="49">
        <v>69</v>
      </c>
      <c r="X395" s="49">
        <v>12</v>
      </c>
      <c r="Y395" s="49">
        <v>424</v>
      </c>
      <c r="Z395" s="49">
        <v>3940</v>
      </c>
      <c r="AA395" s="49">
        <v>2010</v>
      </c>
      <c r="AB395" s="49">
        <v>270</v>
      </c>
      <c r="AC395" s="49">
        <v>460</v>
      </c>
      <c r="AD395" s="49">
        <v>1230</v>
      </c>
      <c r="AE395" s="49">
        <v>35</v>
      </c>
      <c r="AF395" s="49">
        <v>0</v>
      </c>
      <c r="AG395" s="49">
        <v>0</v>
      </c>
      <c r="AH395" s="49">
        <v>1.9</v>
      </c>
      <c r="AI395" s="49">
        <v>0.9</v>
      </c>
      <c r="AJ395" s="49">
        <v>16.899999999999999</v>
      </c>
      <c r="AK395" s="49">
        <v>0</v>
      </c>
      <c r="AL395" s="49">
        <v>2140</v>
      </c>
    </row>
    <row r="396" spans="1:38" s="48" customFormat="1" ht="15" customHeight="1" x14ac:dyDescent="0.3">
      <c r="A396" s="83"/>
      <c r="B396" s="190"/>
      <c r="C396" s="106" t="s">
        <v>30</v>
      </c>
      <c r="D396" s="186"/>
      <c r="E396" s="186"/>
      <c r="F396" s="95">
        <v>34.06</v>
      </c>
      <c r="G396" s="107">
        <f t="shared" ref="G396:V396" si="317">SUM(G390:G395)</f>
        <v>16.740000000000002</v>
      </c>
      <c r="H396" s="107">
        <f t="shared" si="317"/>
        <v>18.051000000000002</v>
      </c>
      <c r="I396" s="107">
        <f t="shared" si="317"/>
        <v>11.903</v>
      </c>
      <c r="J396" s="107">
        <f t="shared" si="317"/>
        <v>108.30000000000001</v>
      </c>
      <c r="K396" s="107">
        <f t="shared" si="317"/>
        <v>22.110000000000003</v>
      </c>
      <c r="L396" s="107">
        <f t="shared" si="317"/>
        <v>13.970000000000002</v>
      </c>
      <c r="M396" s="107">
        <f t="shared" si="317"/>
        <v>26.020000000000003</v>
      </c>
      <c r="N396" s="107">
        <f t="shared" si="317"/>
        <v>177.4</v>
      </c>
      <c r="O396" s="107">
        <f t="shared" si="317"/>
        <v>2.7860000000000005</v>
      </c>
      <c r="P396" s="107">
        <f t="shared" si="317"/>
        <v>0</v>
      </c>
      <c r="Q396" s="107">
        <f t="shared" si="317"/>
        <v>0</v>
      </c>
      <c r="R396" s="108">
        <f t="shared" si="317"/>
        <v>1.4400000000000001E-2</v>
      </c>
      <c r="S396" s="108">
        <f t="shared" si="317"/>
        <v>0.13679999999999998</v>
      </c>
      <c r="T396" s="108">
        <f t="shared" si="317"/>
        <v>4.1025999999999998</v>
      </c>
      <c r="U396" s="12">
        <f t="shared" si="317"/>
        <v>0.5</v>
      </c>
      <c r="V396" s="12">
        <f t="shared" si="317"/>
        <v>278.08000000000004</v>
      </c>
    </row>
    <row r="397" spans="1:38" s="48" customFormat="1" ht="19.5" customHeight="1" x14ac:dyDescent="0.3">
      <c r="A397" s="83"/>
      <c r="B397" s="213" t="s">
        <v>161</v>
      </c>
      <c r="C397" s="75"/>
      <c r="D397" s="109"/>
      <c r="E397" s="67"/>
      <c r="F397" s="72">
        <f t="shared" ref="F397:F402" si="318">D397*E397</f>
        <v>0</v>
      </c>
      <c r="G397" s="186">
        <f t="shared" ref="G397:G405" si="319">W397*D397</f>
        <v>0</v>
      </c>
      <c r="H397" s="186">
        <f t="shared" ref="H397:H405" si="320">X397*D397</f>
        <v>0</v>
      </c>
      <c r="I397" s="186">
        <f t="shared" ref="I397:I405" si="321">Y397*D397</f>
        <v>0</v>
      </c>
      <c r="J397" s="186">
        <f t="shared" ref="J397:J405" si="322">Z397*D397</f>
        <v>0</v>
      </c>
      <c r="K397" s="186">
        <f>AA398*D397</f>
        <v>0</v>
      </c>
      <c r="L397" s="186">
        <f t="shared" ref="L397:L405" si="323">AB397*D397</f>
        <v>0</v>
      </c>
      <c r="M397" s="186">
        <f t="shared" ref="M397:M405" si="324">AC397*D397</f>
        <v>0</v>
      </c>
      <c r="N397" s="186">
        <f t="shared" ref="N397:N405" si="325">AD397*D397</f>
        <v>0</v>
      </c>
      <c r="O397" s="186">
        <f t="shared" ref="O397:O405" si="326">AE397*D397</f>
        <v>0</v>
      </c>
      <c r="P397" s="186">
        <f t="shared" ref="P397:P405" si="327">AF397*D397</f>
        <v>0</v>
      </c>
      <c r="Q397" s="186">
        <f t="shared" ref="Q397:Q405" si="328">AG397*D397</f>
        <v>0</v>
      </c>
      <c r="R397" s="56">
        <f>AH398*D397</f>
        <v>0</v>
      </c>
      <c r="S397" s="56">
        <f t="shared" ref="S397:S405" si="329">AI397*D397</f>
        <v>0</v>
      </c>
      <c r="T397" s="56">
        <f t="shared" ref="T397:T405" si="330">AJ397*D397</f>
        <v>0</v>
      </c>
      <c r="U397" s="51">
        <f t="shared" ref="U397:U405" si="331">AK397*D397</f>
        <v>0</v>
      </c>
      <c r="V397" s="51">
        <f t="shared" ref="V397:V405" si="332">AL397*D397</f>
        <v>0</v>
      </c>
      <c r="W397" s="49">
        <v>18</v>
      </c>
      <c r="X397" s="49">
        <v>1</v>
      </c>
      <c r="Y397" s="49">
        <v>47</v>
      </c>
      <c r="Z397" s="49">
        <v>130</v>
      </c>
      <c r="AA397" s="49">
        <v>1850</v>
      </c>
      <c r="AB397" s="49">
        <v>480</v>
      </c>
      <c r="AC397" s="49">
        <v>160</v>
      </c>
      <c r="AD397" s="49">
        <v>310</v>
      </c>
      <c r="AE397" s="49">
        <v>6</v>
      </c>
      <c r="AF397" s="49">
        <v>0.2</v>
      </c>
      <c r="AG397" s="49">
        <v>0</v>
      </c>
      <c r="AH397" s="49">
        <v>0.3</v>
      </c>
      <c r="AI397" s="49">
        <v>0.4</v>
      </c>
      <c r="AJ397" s="49">
        <v>7.4</v>
      </c>
      <c r="AK397" s="49">
        <v>450</v>
      </c>
      <c r="AL397" s="49">
        <v>270</v>
      </c>
    </row>
    <row r="398" spans="1:38" s="48" customFormat="1" ht="48.75" customHeight="1" x14ac:dyDescent="0.3">
      <c r="A398" s="83"/>
      <c r="B398" s="235"/>
      <c r="C398" s="75" t="s">
        <v>25</v>
      </c>
      <c r="D398" s="109">
        <v>5.0000000000000001E-3</v>
      </c>
      <c r="E398" s="67">
        <v>17</v>
      </c>
      <c r="F398" s="72">
        <f t="shared" si="318"/>
        <v>8.5000000000000006E-2</v>
      </c>
      <c r="G398" s="186">
        <f t="shared" si="319"/>
        <v>7.0000000000000007E-2</v>
      </c>
      <c r="H398" s="186">
        <f t="shared" si="320"/>
        <v>0</v>
      </c>
      <c r="I398" s="186">
        <f t="shared" si="321"/>
        <v>0.45500000000000002</v>
      </c>
      <c r="J398" s="186">
        <f t="shared" si="322"/>
        <v>0.9</v>
      </c>
      <c r="K398" s="186">
        <f>AA399*D398</f>
        <v>10</v>
      </c>
      <c r="L398" s="186">
        <f t="shared" si="323"/>
        <v>1.55</v>
      </c>
      <c r="M398" s="186">
        <f t="shared" si="324"/>
        <v>0.70000000000000007</v>
      </c>
      <c r="N398" s="186">
        <f t="shared" si="325"/>
        <v>2.9</v>
      </c>
      <c r="O398" s="186">
        <f t="shared" si="326"/>
        <v>0.04</v>
      </c>
      <c r="P398" s="186">
        <f t="shared" si="327"/>
        <v>0</v>
      </c>
      <c r="Q398" s="186">
        <f t="shared" si="328"/>
        <v>0</v>
      </c>
      <c r="R398" s="56">
        <f>AH399*D398</f>
        <v>3.0000000000000001E-3</v>
      </c>
      <c r="S398" s="56">
        <f t="shared" si="329"/>
        <v>1E-3</v>
      </c>
      <c r="T398" s="56">
        <f t="shared" si="330"/>
        <v>0.01</v>
      </c>
      <c r="U398" s="51">
        <f t="shared" si="331"/>
        <v>0.5</v>
      </c>
      <c r="V398" s="51">
        <f t="shared" si="332"/>
        <v>2.0499999999999998</v>
      </c>
      <c r="W398" s="49">
        <v>14</v>
      </c>
      <c r="X398" s="49">
        <v>0</v>
      </c>
      <c r="Y398" s="49">
        <v>91</v>
      </c>
      <c r="Z398" s="49">
        <v>180</v>
      </c>
      <c r="AA398" s="49">
        <v>1750</v>
      </c>
      <c r="AB398" s="49">
        <v>310</v>
      </c>
      <c r="AC398" s="49">
        <v>140</v>
      </c>
      <c r="AD398" s="49">
        <v>580</v>
      </c>
      <c r="AE398" s="49">
        <v>8</v>
      </c>
      <c r="AF398" s="49">
        <v>0</v>
      </c>
      <c r="AG398" s="49">
        <v>0</v>
      </c>
      <c r="AH398" s="49">
        <v>0.5</v>
      </c>
      <c r="AI398" s="49">
        <v>0.2</v>
      </c>
      <c r="AJ398" s="49">
        <v>2</v>
      </c>
      <c r="AK398" s="49">
        <v>100</v>
      </c>
      <c r="AL398" s="49">
        <v>410</v>
      </c>
    </row>
    <row r="399" spans="1:38" s="48" customFormat="1" ht="18.75" customHeight="1" x14ac:dyDescent="0.3">
      <c r="A399" s="83"/>
      <c r="B399" s="235"/>
      <c r="C399" s="75" t="s">
        <v>26</v>
      </c>
      <c r="D399" s="109">
        <v>5.0000000000000001E-3</v>
      </c>
      <c r="E399" s="67">
        <v>24</v>
      </c>
      <c r="F399" s="72">
        <f t="shared" si="318"/>
        <v>0.12</v>
      </c>
      <c r="G399" s="186">
        <f t="shared" si="319"/>
        <v>6.5000000000000002E-2</v>
      </c>
      <c r="H399" s="186">
        <f t="shared" si="320"/>
        <v>5.0000000000000001E-3</v>
      </c>
      <c r="I399" s="186">
        <f t="shared" si="321"/>
        <v>0.36</v>
      </c>
      <c r="J399" s="186">
        <f t="shared" si="322"/>
        <v>1.05</v>
      </c>
      <c r="K399" s="186">
        <f>AA401*D399</f>
        <v>0</v>
      </c>
      <c r="L399" s="186">
        <f t="shared" si="323"/>
        <v>2.5500000000000003</v>
      </c>
      <c r="M399" s="186">
        <f t="shared" si="324"/>
        <v>1.9000000000000001</v>
      </c>
      <c r="N399" s="186">
        <f t="shared" si="325"/>
        <v>2.75</v>
      </c>
      <c r="O399" s="186">
        <f t="shared" si="326"/>
        <v>3.5000000000000003E-2</v>
      </c>
      <c r="P399" s="186">
        <f t="shared" si="327"/>
        <v>0.45</v>
      </c>
      <c r="Q399" s="186">
        <f t="shared" si="328"/>
        <v>0</v>
      </c>
      <c r="R399" s="56">
        <f>AH401*D399</f>
        <v>0</v>
      </c>
      <c r="S399" s="56">
        <f t="shared" si="329"/>
        <v>3.4999999999999996E-3</v>
      </c>
      <c r="T399" s="56">
        <f t="shared" si="330"/>
        <v>0.05</v>
      </c>
      <c r="U399" s="51">
        <f t="shared" si="331"/>
        <v>0.25</v>
      </c>
      <c r="V399" s="51">
        <f t="shared" si="332"/>
        <v>1.5</v>
      </c>
      <c r="W399" s="49">
        <v>13</v>
      </c>
      <c r="X399" s="49">
        <v>1</v>
      </c>
      <c r="Y399" s="49">
        <v>72</v>
      </c>
      <c r="Z399" s="49">
        <v>210</v>
      </c>
      <c r="AA399" s="49">
        <v>2000</v>
      </c>
      <c r="AB399" s="49">
        <v>510</v>
      </c>
      <c r="AC399" s="49">
        <v>380</v>
      </c>
      <c r="AD399" s="49">
        <v>550</v>
      </c>
      <c r="AE399" s="49">
        <v>7</v>
      </c>
      <c r="AF399" s="49">
        <v>90</v>
      </c>
      <c r="AG399" s="49">
        <v>0</v>
      </c>
      <c r="AH399" s="49">
        <v>0.6</v>
      </c>
      <c r="AI399" s="49">
        <v>0.7</v>
      </c>
      <c r="AJ399" s="49">
        <v>10</v>
      </c>
      <c r="AK399" s="49">
        <v>50</v>
      </c>
      <c r="AL399" s="49">
        <v>300</v>
      </c>
    </row>
    <row r="400" spans="1:38" s="48" customFormat="1" ht="21.75" customHeight="1" x14ac:dyDescent="0.3">
      <c r="A400" s="83"/>
      <c r="B400" s="105"/>
      <c r="C400" s="75" t="s">
        <v>15</v>
      </c>
      <c r="D400" s="109"/>
      <c r="E400" s="67"/>
      <c r="F400" s="72">
        <f t="shared" si="318"/>
        <v>0</v>
      </c>
      <c r="G400" s="186">
        <f t="shared" si="319"/>
        <v>0</v>
      </c>
      <c r="H400" s="186">
        <f t="shared" si="320"/>
        <v>0</v>
      </c>
      <c r="I400" s="186">
        <f t="shared" si="321"/>
        <v>0</v>
      </c>
      <c r="J400" s="186">
        <f t="shared" si="322"/>
        <v>0</v>
      </c>
      <c r="K400" s="186">
        <f>AA400*D400</f>
        <v>0</v>
      </c>
      <c r="L400" s="186">
        <f t="shared" si="323"/>
        <v>0</v>
      </c>
      <c r="M400" s="186">
        <f t="shared" si="324"/>
        <v>0</v>
      </c>
      <c r="N400" s="186">
        <f t="shared" si="325"/>
        <v>0</v>
      </c>
      <c r="O400" s="186">
        <f t="shared" si="326"/>
        <v>0</v>
      </c>
      <c r="P400" s="186">
        <f t="shared" si="327"/>
        <v>0</v>
      </c>
      <c r="Q400" s="186">
        <f t="shared" si="328"/>
        <v>0</v>
      </c>
      <c r="R400" s="56">
        <f>AH400*D400</f>
        <v>0</v>
      </c>
      <c r="S400" s="56">
        <f t="shared" si="329"/>
        <v>0</v>
      </c>
      <c r="T400" s="56">
        <f t="shared" si="330"/>
        <v>0</v>
      </c>
      <c r="U400" s="51">
        <f t="shared" si="331"/>
        <v>0</v>
      </c>
      <c r="V400" s="51">
        <f t="shared" si="332"/>
        <v>0</v>
      </c>
      <c r="W400" s="49">
        <v>0</v>
      </c>
      <c r="X400" s="49">
        <v>0</v>
      </c>
      <c r="Y400" s="49">
        <v>998</v>
      </c>
      <c r="Z400" s="49">
        <v>10</v>
      </c>
      <c r="AA400" s="49">
        <v>30</v>
      </c>
      <c r="AB400" s="49">
        <v>20</v>
      </c>
      <c r="AC400" s="49">
        <v>0</v>
      </c>
      <c r="AD400" s="49">
        <v>0</v>
      </c>
      <c r="AE400" s="49">
        <v>3</v>
      </c>
      <c r="AF400" s="49">
        <v>0</v>
      </c>
      <c r="AG400" s="49">
        <v>0</v>
      </c>
      <c r="AH400" s="49">
        <v>0</v>
      </c>
      <c r="AI400" s="49">
        <v>0</v>
      </c>
      <c r="AJ400" s="49">
        <v>0</v>
      </c>
      <c r="AK400" s="49">
        <v>0</v>
      </c>
      <c r="AL400" s="49">
        <v>3790</v>
      </c>
    </row>
    <row r="401" spans="1:39" s="48" customFormat="1" ht="18.75" x14ac:dyDescent="0.3">
      <c r="A401" s="83"/>
      <c r="B401" s="105"/>
      <c r="C401" s="75" t="s">
        <v>27</v>
      </c>
      <c r="D401" s="109">
        <v>1E-3</v>
      </c>
      <c r="E401" s="67">
        <v>12.68</v>
      </c>
      <c r="F401" s="72">
        <f t="shared" si="318"/>
        <v>1.268E-2</v>
      </c>
      <c r="G401" s="186">
        <f t="shared" si="319"/>
        <v>0</v>
      </c>
      <c r="H401" s="186">
        <f t="shared" si="320"/>
        <v>0</v>
      </c>
      <c r="I401" s="186">
        <f t="shared" si="321"/>
        <v>0</v>
      </c>
      <c r="J401" s="186">
        <f t="shared" si="322"/>
        <v>0</v>
      </c>
      <c r="K401" s="186">
        <f>AA405*D401</f>
        <v>0</v>
      </c>
      <c r="L401" s="186">
        <f t="shared" si="323"/>
        <v>0</v>
      </c>
      <c r="M401" s="186">
        <f t="shared" si="324"/>
        <v>0</v>
      </c>
      <c r="N401" s="186">
        <f t="shared" si="325"/>
        <v>0</v>
      </c>
      <c r="O401" s="186">
        <f t="shared" si="326"/>
        <v>0</v>
      </c>
      <c r="P401" s="186">
        <f t="shared" si="327"/>
        <v>0</v>
      </c>
      <c r="Q401" s="186">
        <f t="shared" si="328"/>
        <v>0</v>
      </c>
      <c r="R401" s="56">
        <f>AH405*D401</f>
        <v>0</v>
      </c>
      <c r="S401" s="56">
        <f t="shared" si="329"/>
        <v>0</v>
      </c>
      <c r="T401" s="56">
        <f t="shared" si="330"/>
        <v>0</v>
      </c>
      <c r="U401" s="51">
        <f t="shared" si="331"/>
        <v>0</v>
      </c>
      <c r="V401" s="51">
        <f t="shared" si="332"/>
        <v>0</v>
      </c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</row>
    <row r="402" spans="1:39" s="48" customFormat="1" ht="15" customHeight="1" x14ac:dyDescent="0.3">
      <c r="A402" s="83"/>
      <c r="B402" s="105"/>
      <c r="C402" s="75" t="s">
        <v>33</v>
      </c>
      <c r="D402" s="109">
        <v>3.0000000000000001E-3</v>
      </c>
      <c r="E402" s="67">
        <v>104.32</v>
      </c>
      <c r="F402" s="72">
        <f t="shared" si="318"/>
        <v>0.31295999999999996</v>
      </c>
      <c r="G402" s="186">
        <f t="shared" si="319"/>
        <v>0</v>
      </c>
      <c r="H402" s="186">
        <f t="shared" si="320"/>
        <v>0</v>
      </c>
      <c r="I402" s="186">
        <f t="shared" si="321"/>
        <v>0</v>
      </c>
      <c r="J402" s="186">
        <f t="shared" si="322"/>
        <v>0</v>
      </c>
      <c r="K402" s="186">
        <f>AA406*D402</f>
        <v>0</v>
      </c>
      <c r="L402" s="186">
        <f t="shared" si="323"/>
        <v>0</v>
      </c>
      <c r="M402" s="186">
        <f t="shared" si="324"/>
        <v>0</v>
      </c>
      <c r="N402" s="186">
        <f t="shared" si="325"/>
        <v>0</v>
      </c>
      <c r="O402" s="186">
        <f t="shared" si="326"/>
        <v>0</v>
      </c>
      <c r="P402" s="186">
        <f t="shared" si="327"/>
        <v>0</v>
      </c>
      <c r="Q402" s="186">
        <f t="shared" si="328"/>
        <v>0</v>
      </c>
      <c r="R402" s="56">
        <f>AH406*D402</f>
        <v>0</v>
      </c>
      <c r="S402" s="56">
        <f t="shared" si="329"/>
        <v>0</v>
      </c>
      <c r="T402" s="56">
        <f t="shared" si="330"/>
        <v>0</v>
      </c>
      <c r="U402" s="51">
        <f t="shared" si="331"/>
        <v>0</v>
      </c>
      <c r="V402" s="51">
        <f t="shared" si="332"/>
        <v>0</v>
      </c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</row>
    <row r="403" spans="1:39" s="48" customFormat="1" ht="15" customHeight="1" x14ac:dyDescent="0.3">
      <c r="A403" s="83"/>
      <c r="B403" s="105"/>
      <c r="C403" s="75" t="s">
        <v>32</v>
      </c>
      <c r="D403" s="109">
        <v>5.0000000000000001E-3</v>
      </c>
      <c r="E403" s="67">
        <v>26.65</v>
      </c>
      <c r="F403" s="72">
        <f>D403*E403</f>
        <v>0.13325000000000001</v>
      </c>
      <c r="G403" s="186">
        <f t="shared" si="319"/>
        <v>0</v>
      </c>
      <c r="H403" s="186">
        <f t="shared" si="320"/>
        <v>0</v>
      </c>
      <c r="I403" s="186">
        <f t="shared" si="321"/>
        <v>0</v>
      </c>
      <c r="J403" s="186">
        <f t="shared" si="322"/>
        <v>0</v>
      </c>
      <c r="K403" s="186">
        <f>AA404*D403</f>
        <v>0</v>
      </c>
      <c r="L403" s="186">
        <f t="shared" si="323"/>
        <v>0</v>
      </c>
      <c r="M403" s="186">
        <f t="shared" si="324"/>
        <v>0</v>
      </c>
      <c r="N403" s="186">
        <f t="shared" si="325"/>
        <v>0</v>
      </c>
      <c r="O403" s="186">
        <f t="shared" si="326"/>
        <v>0</v>
      </c>
      <c r="P403" s="186">
        <f t="shared" si="327"/>
        <v>0</v>
      </c>
      <c r="Q403" s="186">
        <f t="shared" si="328"/>
        <v>0</v>
      </c>
      <c r="R403" s="56">
        <f>AH404*D403</f>
        <v>0</v>
      </c>
      <c r="S403" s="56">
        <f t="shared" si="329"/>
        <v>0</v>
      </c>
      <c r="T403" s="56">
        <f t="shared" si="330"/>
        <v>0</v>
      </c>
      <c r="U403" s="51">
        <f t="shared" si="331"/>
        <v>0</v>
      </c>
      <c r="V403" s="51">
        <f t="shared" si="332"/>
        <v>0</v>
      </c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</row>
    <row r="404" spans="1:39" s="48" customFormat="1" ht="37.5" x14ac:dyDescent="0.3">
      <c r="A404" s="83"/>
      <c r="B404" s="105"/>
      <c r="C404" s="71" t="s">
        <v>88</v>
      </c>
      <c r="D404" s="109"/>
      <c r="E404" s="67">
        <v>0</v>
      </c>
      <c r="F404" s="72">
        <f>D404*E404</f>
        <v>0</v>
      </c>
      <c r="G404" s="186">
        <f t="shared" si="319"/>
        <v>0</v>
      </c>
      <c r="H404" s="186">
        <f t="shared" si="320"/>
        <v>0</v>
      </c>
      <c r="I404" s="186">
        <f t="shared" si="321"/>
        <v>0</v>
      </c>
      <c r="J404" s="186">
        <f t="shared" si="322"/>
        <v>0</v>
      </c>
      <c r="K404" s="186">
        <f>AA406*D404</f>
        <v>0</v>
      </c>
      <c r="L404" s="186">
        <f t="shared" si="323"/>
        <v>0</v>
      </c>
      <c r="M404" s="186">
        <f t="shared" si="324"/>
        <v>0</v>
      </c>
      <c r="N404" s="186">
        <f t="shared" si="325"/>
        <v>0</v>
      </c>
      <c r="O404" s="186">
        <f t="shared" si="326"/>
        <v>0</v>
      </c>
      <c r="P404" s="186">
        <f t="shared" si="327"/>
        <v>0</v>
      </c>
      <c r="Q404" s="186">
        <f t="shared" si="328"/>
        <v>0</v>
      </c>
      <c r="R404" s="56">
        <f>AH406*D404</f>
        <v>0</v>
      </c>
      <c r="S404" s="56">
        <f t="shared" si="329"/>
        <v>0</v>
      </c>
      <c r="T404" s="56">
        <f t="shared" si="330"/>
        <v>0</v>
      </c>
      <c r="U404" s="51">
        <f t="shared" si="331"/>
        <v>0</v>
      </c>
      <c r="V404" s="51">
        <f t="shared" si="332"/>
        <v>0</v>
      </c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</row>
    <row r="405" spans="1:39" s="48" customFormat="1" ht="56.25" x14ac:dyDescent="0.3">
      <c r="A405" s="56"/>
      <c r="B405" s="105"/>
      <c r="C405" s="71" t="s">
        <v>23</v>
      </c>
      <c r="D405" s="109">
        <v>3.0000000000000001E-3</v>
      </c>
      <c r="E405" s="67">
        <v>91.9</v>
      </c>
      <c r="F405" s="72">
        <f>D405*E405</f>
        <v>0.2757</v>
      </c>
      <c r="G405" s="186">
        <f t="shared" si="319"/>
        <v>0</v>
      </c>
      <c r="H405" s="186">
        <f t="shared" si="320"/>
        <v>2.9969999999999999</v>
      </c>
      <c r="I405" s="186">
        <f t="shared" si="321"/>
        <v>0</v>
      </c>
      <c r="J405" s="186">
        <f t="shared" si="322"/>
        <v>0</v>
      </c>
      <c r="K405" s="186">
        <f>AA406*D405</f>
        <v>0</v>
      </c>
      <c r="L405" s="186">
        <f t="shared" si="323"/>
        <v>0</v>
      </c>
      <c r="M405" s="186">
        <f t="shared" si="324"/>
        <v>0</v>
      </c>
      <c r="N405" s="186">
        <f t="shared" si="325"/>
        <v>0</v>
      </c>
      <c r="O405" s="186">
        <f t="shared" si="326"/>
        <v>0</v>
      </c>
      <c r="P405" s="186">
        <f t="shared" si="327"/>
        <v>0</v>
      </c>
      <c r="Q405" s="186">
        <f t="shared" si="328"/>
        <v>0</v>
      </c>
      <c r="R405" s="56">
        <f>AH406*D405</f>
        <v>0</v>
      </c>
      <c r="S405" s="56">
        <f t="shared" si="329"/>
        <v>0</v>
      </c>
      <c r="T405" s="56">
        <f t="shared" si="330"/>
        <v>0</v>
      </c>
      <c r="U405" s="51">
        <f t="shared" si="331"/>
        <v>0</v>
      </c>
      <c r="V405" s="51">
        <f t="shared" si="332"/>
        <v>26.97</v>
      </c>
      <c r="W405" s="49">
        <v>0</v>
      </c>
      <c r="X405" s="49">
        <v>999</v>
      </c>
      <c r="Y405" s="49">
        <v>0</v>
      </c>
      <c r="Z405" s="49">
        <v>0</v>
      </c>
      <c r="AA405" s="49">
        <v>0</v>
      </c>
      <c r="AB405" s="49">
        <v>0</v>
      </c>
      <c r="AC405" s="49">
        <v>0</v>
      </c>
      <c r="AD405" s="49">
        <v>0</v>
      </c>
      <c r="AE405" s="49">
        <v>0</v>
      </c>
      <c r="AF405" s="49">
        <v>0</v>
      </c>
      <c r="AG405" s="49">
        <v>0</v>
      </c>
      <c r="AH405" s="49">
        <v>0</v>
      </c>
      <c r="AI405" s="49">
        <v>0</v>
      </c>
      <c r="AJ405" s="49">
        <v>0</v>
      </c>
      <c r="AK405" s="49">
        <v>0</v>
      </c>
      <c r="AL405" s="49">
        <v>8990</v>
      </c>
    </row>
    <row r="406" spans="1:39" s="48" customFormat="1" ht="18.75" x14ac:dyDescent="0.3">
      <c r="A406" s="83"/>
      <c r="B406" s="84"/>
      <c r="C406" s="71"/>
      <c r="D406" s="186"/>
      <c r="E406" s="67"/>
      <c r="F406" s="72"/>
      <c r="G406" s="186"/>
      <c r="H406" s="186"/>
      <c r="I406" s="186"/>
      <c r="J406" s="186"/>
      <c r="K406" s="186"/>
      <c r="L406" s="186"/>
      <c r="M406" s="186"/>
      <c r="N406" s="186"/>
      <c r="O406" s="186"/>
      <c r="P406" s="186"/>
      <c r="Q406" s="186"/>
      <c r="R406" s="56"/>
      <c r="S406" s="56"/>
      <c r="T406" s="56"/>
      <c r="U406" s="51"/>
      <c r="V406" s="51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</row>
    <row r="407" spans="1:39" s="48" customFormat="1" ht="18.75" x14ac:dyDescent="0.3">
      <c r="A407" s="83"/>
      <c r="B407" s="84"/>
      <c r="C407" s="75" t="s">
        <v>16</v>
      </c>
      <c r="D407" s="186">
        <v>0</v>
      </c>
      <c r="E407" s="67">
        <v>0</v>
      </c>
      <c r="F407" s="81">
        <v>0.94</v>
      </c>
      <c r="G407" s="82">
        <f t="shared" ref="G407:V407" si="333">SUM(G397:G406)</f>
        <v>0.13500000000000001</v>
      </c>
      <c r="H407" s="82">
        <f t="shared" si="333"/>
        <v>3.0019999999999998</v>
      </c>
      <c r="I407" s="82">
        <f t="shared" si="333"/>
        <v>0.81499999999999995</v>
      </c>
      <c r="J407" s="82">
        <f t="shared" si="333"/>
        <v>1.9500000000000002</v>
      </c>
      <c r="K407" s="82">
        <f t="shared" si="333"/>
        <v>10</v>
      </c>
      <c r="L407" s="82">
        <f t="shared" si="333"/>
        <v>4.1000000000000005</v>
      </c>
      <c r="M407" s="82">
        <f t="shared" si="333"/>
        <v>2.6</v>
      </c>
      <c r="N407" s="82">
        <f t="shared" si="333"/>
        <v>5.65</v>
      </c>
      <c r="O407" s="82">
        <f t="shared" si="333"/>
        <v>7.5000000000000011E-2</v>
      </c>
      <c r="P407" s="82">
        <f t="shared" si="333"/>
        <v>0.45</v>
      </c>
      <c r="Q407" s="82">
        <f t="shared" si="333"/>
        <v>0</v>
      </c>
      <c r="R407" s="64">
        <f t="shared" si="333"/>
        <v>3.0000000000000001E-3</v>
      </c>
      <c r="S407" s="64">
        <f t="shared" si="333"/>
        <v>4.4999999999999997E-3</v>
      </c>
      <c r="T407" s="64">
        <f t="shared" si="333"/>
        <v>6.0000000000000005E-2</v>
      </c>
      <c r="U407" s="50">
        <f t="shared" si="333"/>
        <v>0.75</v>
      </c>
      <c r="V407" s="50">
        <f t="shared" si="333"/>
        <v>30.52</v>
      </c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</row>
    <row r="408" spans="1:39" ht="37.5" x14ac:dyDescent="0.3">
      <c r="A408" s="83"/>
      <c r="B408" s="102" t="s">
        <v>35</v>
      </c>
      <c r="C408" s="75" t="s">
        <v>36</v>
      </c>
      <c r="D408" s="66">
        <v>0.02</v>
      </c>
      <c r="E408" s="67">
        <v>86.94</v>
      </c>
      <c r="F408" s="72">
        <f>D408*E408</f>
        <v>1.7387999999999999</v>
      </c>
      <c r="G408" s="66">
        <f>W408*D408</f>
        <v>0.36</v>
      </c>
      <c r="H408" s="66">
        <f>X408*D408</f>
        <v>0</v>
      </c>
      <c r="I408" s="66">
        <f>Y408*D408</f>
        <v>13.200000000000001</v>
      </c>
      <c r="J408" s="66">
        <f>Z408*D408</f>
        <v>23.400000000000002</v>
      </c>
      <c r="K408" s="66">
        <f>AA409*D408</f>
        <v>0.6</v>
      </c>
      <c r="L408" s="66">
        <f>AB408*D408</f>
        <v>16</v>
      </c>
      <c r="M408" s="66">
        <f>AC408*D408</f>
        <v>8.4</v>
      </c>
      <c r="N408" s="66">
        <f>AD408*D408</f>
        <v>25.8</v>
      </c>
      <c r="O408" s="66">
        <f>AE408*D408</f>
        <v>0.6</v>
      </c>
      <c r="P408" s="66">
        <f>AF408*D408</f>
        <v>0</v>
      </c>
      <c r="Q408" s="66">
        <f>AG408*D408</f>
        <v>0</v>
      </c>
      <c r="R408" s="56">
        <f>AH409*D408</f>
        <v>0</v>
      </c>
      <c r="S408" s="56">
        <f>AI408*D408</f>
        <v>1.6E-2</v>
      </c>
      <c r="T408" s="56">
        <f>AJ408*D408</f>
        <v>0.1</v>
      </c>
      <c r="U408" s="13">
        <f>AK408*D408</f>
        <v>0</v>
      </c>
      <c r="V408" s="13">
        <f>AL408*D408</f>
        <v>52.4</v>
      </c>
      <c r="W408" s="10">
        <v>18</v>
      </c>
      <c r="X408" s="10">
        <v>0</v>
      </c>
      <c r="Y408" s="10">
        <v>660</v>
      </c>
      <c r="Z408" s="10">
        <v>1170</v>
      </c>
      <c r="AA408" s="10">
        <v>8600</v>
      </c>
      <c r="AB408" s="10">
        <v>800</v>
      </c>
      <c r="AC408" s="10">
        <v>420</v>
      </c>
      <c r="AD408" s="10">
        <v>1290</v>
      </c>
      <c r="AE408" s="10">
        <v>30</v>
      </c>
      <c r="AF408" s="10">
        <v>0</v>
      </c>
      <c r="AG408" s="10">
        <v>0</v>
      </c>
      <c r="AH408" s="10">
        <v>1.5</v>
      </c>
      <c r="AI408" s="10">
        <v>0.8</v>
      </c>
      <c r="AJ408" s="10">
        <v>5</v>
      </c>
      <c r="AK408" s="10">
        <v>0</v>
      </c>
      <c r="AL408" s="10">
        <v>2620</v>
      </c>
    </row>
    <row r="409" spans="1:39" ht="18.75" x14ac:dyDescent="0.3">
      <c r="A409" s="83"/>
      <c r="B409" s="105"/>
      <c r="C409" s="75" t="s">
        <v>15</v>
      </c>
      <c r="D409" s="66">
        <v>0.02</v>
      </c>
      <c r="E409" s="67">
        <v>45.83</v>
      </c>
      <c r="F409" s="72">
        <f>D409*E409</f>
        <v>0.91659999999999997</v>
      </c>
      <c r="G409" s="66">
        <f>W409*D409</f>
        <v>0</v>
      </c>
      <c r="H409" s="66">
        <f>X409*D409</f>
        <v>0</v>
      </c>
      <c r="I409" s="66">
        <f>Y409*D409</f>
        <v>19.96</v>
      </c>
      <c r="J409" s="66">
        <f>Z409*D409</f>
        <v>0.2</v>
      </c>
      <c r="K409" s="66">
        <f>AA409*D409</f>
        <v>0.6</v>
      </c>
      <c r="L409" s="66">
        <f>AB409*D409</f>
        <v>0.4</v>
      </c>
      <c r="M409" s="66">
        <f>AC409*D409</f>
        <v>0</v>
      </c>
      <c r="N409" s="66">
        <f>AD409*D409</f>
        <v>0</v>
      </c>
      <c r="O409" s="66">
        <f>AE409*D409</f>
        <v>0.06</v>
      </c>
      <c r="P409" s="66">
        <f>AF409*D409</f>
        <v>0</v>
      </c>
      <c r="Q409" s="66">
        <f>AG409*D409</f>
        <v>0</v>
      </c>
      <c r="R409" s="56">
        <f>AH409*D409</f>
        <v>0</v>
      </c>
      <c r="S409" s="56">
        <f>AI409*D409</f>
        <v>0</v>
      </c>
      <c r="T409" s="56">
        <f>AJ409*D409</f>
        <v>0</v>
      </c>
      <c r="U409" s="13">
        <f>AK409*D409</f>
        <v>0</v>
      </c>
      <c r="V409" s="13">
        <f>AL409*D409</f>
        <v>75.8</v>
      </c>
      <c r="W409" s="10">
        <v>0</v>
      </c>
      <c r="X409" s="10">
        <v>0</v>
      </c>
      <c r="Y409" s="10">
        <v>998</v>
      </c>
      <c r="Z409" s="10">
        <v>10</v>
      </c>
      <c r="AA409" s="10">
        <v>30</v>
      </c>
      <c r="AB409" s="10">
        <v>20</v>
      </c>
      <c r="AC409" s="10">
        <v>0</v>
      </c>
      <c r="AD409" s="10">
        <v>0</v>
      </c>
      <c r="AE409" s="10">
        <v>3</v>
      </c>
      <c r="AF409" s="10">
        <v>0</v>
      </c>
      <c r="AG409" s="10">
        <v>0</v>
      </c>
      <c r="AH409" s="10">
        <v>0</v>
      </c>
      <c r="AI409" s="10">
        <v>0</v>
      </c>
      <c r="AJ409" s="10">
        <v>0</v>
      </c>
      <c r="AK409" s="10">
        <v>0</v>
      </c>
      <c r="AL409" s="10">
        <v>3790</v>
      </c>
    </row>
    <row r="410" spans="1:39" ht="18.75" x14ac:dyDescent="0.3">
      <c r="A410" s="83"/>
      <c r="B410" s="55"/>
      <c r="C410" s="75" t="s">
        <v>16</v>
      </c>
      <c r="D410" s="66">
        <v>0</v>
      </c>
      <c r="E410" s="67">
        <v>0</v>
      </c>
      <c r="F410" s="81">
        <f t="shared" ref="F410:V410" si="334">SUM(F408:F409)</f>
        <v>2.6553999999999998</v>
      </c>
      <c r="G410" s="82">
        <f t="shared" si="334"/>
        <v>0.36</v>
      </c>
      <c r="H410" s="82">
        <f t="shared" si="334"/>
        <v>0</v>
      </c>
      <c r="I410" s="82">
        <f t="shared" si="334"/>
        <v>33.160000000000004</v>
      </c>
      <c r="J410" s="82">
        <f t="shared" si="334"/>
        <v>23.6</v>
      </c>
      <c r="K410" s="82">
        <f t="shared" si="334"/>
        <v>1.2</v>
      </c>
      <c r="L410" s="82">
        <f t="shared" si="334"/>
        <v>16.399999999999999</v>
      </c>
      <c r="M410" s="82">
        <f t="shared" si="334"/>
        <v>8.4</v>
      </c>
      <c r="N410" s="82">
        <f t="shared" si="334"/>
        <v>25.8</v>
      </c>
      <c r="O410" s="82">
        <f t="shared" si="334"/>
        <v>0.65999999999999992</v>
      </c>
      <c r="P410" s="82">
        <f t="shared" si="334"/>
        <v>0</v>
      </c>
      <c r="Q410" s="82">
        <f t="shared" si="334"/>
        <v>0</v>
      </c>
      <c r="R410" s="64">
        <f t="shared" si="334"/>
        <v>0</v>
      </c>
      <c r="S410" s="64">
        <f t="shared" si="334"/>
        <v>1.6E-2</v>
      </c>
      <c r="T410" s="64">
        <f t="shared" si="334"/>
        <v>0.1</v>
      </c>
      <c r="U410" s="11">
        <f t="shared" si="334"/>
        <v>0</v>
      </c>
      <c r="V410" s="11">
        <f t="shared" si="334"/>
        <v>128.19999999999999</v>
      </c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</row>
    <row r="411" spans="1:39" s="26" customFormat="1" ht="14.25" customHeight="1" x14ac:dyDescent="0.3">
      <c r="A411" s="98"/>
      <c r="B411" s="55" t="s">
        <v>37</v>
      </c>
      <c r="C411" s="56"/>
      <c r="D411" s="82">
        <v>5.5E-2</v>
      </c>
      <c r="E411" s="110">
        <v>35.08</v>
      </c>
      <c r="F411" s="81">
        <f>D411*E411</f>
        <v>1.9294</v>
      </c>
      <c r="G411" s="82">
        <f>W411*D411</f>
        <v>2.6949999999999998</v>
      </c>
      <c r="H411" s="82">
        <f>X411*D411</f>
        <v>0.55000000000000004</v>
      </c>
      <c r="I411" s="82">
        <f>Y411*D411</f>
        <v>25.3</v>
      </c>
      <c r="J411" s="82">
        <f>Z411*D411</f>
        <v>231</v>
      </c>
      <c r="K411" s="82">
        <f>AA419*D411</f>
        <v>0</v>
      </c>
      <c r="L411" s="82">
        <f>AB411*D411</f>
        <v>9.9</v>
      </c>
      <c r="M411" s="82">
        <f>AC411*D411</f>
        <v>11</v>
      </c>
      <c r="N411" s="82">
        <f>AD411*D411</f>
        <v>50.6</v>
      </c>
      <c r="O411" s="82">
        <f>AE411*D411</f>
        <v>1.595</v>
      </c>
      <c r="P411" s="82">
        <f>AF411*D411</f>
        <v>0</v>
      </c>
      <c r="Q411" s="82">
        <f>AG411*D411</f>
        <v>0</v>
      </c>
      <c r="R411" s="64">
        <f>AH419*D411</f>
        <v>0</v>
      </c>
      <c r="S411" s="64">
        <f>AI411*D411</f>
        <v>1.6500000000000001E-2</v>
      </c>
      <c r="T411" s="64">
        <f>AJ411*D411</f>
        <v>0.374</v>
      </c>
      <c r="U411" s="11">
        <f>AK411*D411</f>
        <v>0</v>
      </c>
      <c r="V411" s="11">
        <f>AL411*D411</f>
        <v>121</v>
      </c>
      <c r="W411" s="10">
        <v>49</v>
      </c>
      <c r="X411" s="10">
        <v>10</v>
      </c>
      <c r="Y411" s="10">
        <v>460</v>
      </c>
      <c r="Z411" s="10">
        <v>4200</v>
      </c>
      <c r="AA411" s="10">
        <v>1430</v>
      </c>
      <c r="AB411" s="10">
        <v>180</v>
      </c>
      <c r="AC411" s="10">
        <v>200</v>
      </c>
      <c r="AD411" s="10">
        <v>920</v>
      </c>
      <c r="AE411" s="10">
        <v>29</v>
      </c>
      <c r="AF411" s="10">
        <v>0</v>
      </c>
      <c r="AG411" s="10">
        <v>0</v>
      </c>
      <c r="AH411" s="10">
        <v>0.9</v>
      </c>
      <c r="AI411" s="10">
        <v>0.3</v>
      </c>
      <c r="AJ411" s="10">
        <v>6.8</v>
      </c>
      <c r="AK411" s="10">
        <v>0</v>
      </c>
      <c r="AL411" s="10">
        <v>2200</v>
      </c>
    </row>
    <row r="412" spans="1:39" s="26" customFormat="1" ht="18.75" x14ac:dyDescent="0.3">
      <c r="A412" s="111"/>
      <c r="B412" s="77" t="s">
        <v>128</v>
      </c>
      <c r="C412" s="75" t="s">
        <v>32</v>
      </c>
      <c r="D412" s="56">
        <v>4.9000000000000002E-2</v>
      </c>
      <c r="E412" s="122">
        <v>26.65</v>
      </c>
      <c r="F412" s="123">
        <f>PRODUCT(D412,E412)</f>
        <v>1.30585</v>
      </c>
      <c r="G412" s="64">
        <v>0.20599999999999999</v>
      </c>
      <c r="H412" s="64">
        <v>2.1999999999999999E-2</v>
      </c>
      <c r="I412" s="64">
        <v>1.3779999999999999</v>
      </c>
      <c r="J412" s="64">
        <v>0.06</v>
      </c>
      <c r="K412" s="64">
        <v>3.5</v>
      </c>
      <c r="L412" s="64">
        <v>0.36</v>
      </c>
      <c r="M412" s="64">
        <v>0.32</v>
      </c>
      <c r="N412" s="64">
        <v>1.72</v>
      </c>
      <c r="O412" s="64">
        <v>2.4E-2</v>
      </c>
      <c r="P412" s="64">
        <v>0</v>
      </c>
      <c r="Q412" s="64">
        <v>0</v>
      </c>
      <c r="R412" s="64"/>
      <c r="S412" s="64"/>
      <c r="T412" s="64"/>
      <c r="U412" s="11"/>
      <c r="V412" s="11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</row>
    <row r="413" spans="1:39" s="24" customFormat="1" ht="18.75" x14ac:dyDescent="0.3">
      <c r="A413" s="115"/>
      <c r="B413" s="77"/>
      <c r="C413" s="75" t="s">
        <v>15</v>
      </c>
      <c r="D413" s="56">
        <v>3.0000000000000001E-3</v>
      </c>
      <c r="E413" s="122">
        <v>45.83</v>
      </c>
      <c r="F413" s="123">
        <f>PRODUCT(D413,E413)</f>
        <v>0.13749</v>
      </c>
      <c r="G413" s="64">
        <v>0</v>
      </c>
      <c r="H413" s="64">
        <v>0</v>
      </c>
      <c r="I413" s="64">
        <v>2.9940000000000002</v>
      </c>
      <c r="J413" s="64">
        <v>0.03</v>
      </c>
      <c r="K413" s="64">
        <v>0.09</v>
      </c>
      <c r="L413" s="64">
        <v>0.06</v>
      </c>
      <c r="M413" s="64">
        <v>0</v>
      </c>
      <c r="N413" s="64">
        <v>0</v>
      </c>
      <c r="O413" s="64">
        <v>8.9999999999999993E-3</v>
      </c>
      <c r="P413" s="64">
        <v>0</v>
      </c>
      <c r="Q413" s="64">
        <v>0</v>
      </c>
      <c r="R413" s="64"/>
      <c r="S413" s="64"/>
      <c r="T413" s="64"/>
      <c r="U413" s="11"/>
      <c r="V413" s="11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27"/>
    </row>
    <row r="414" spans="1:39" ht="18.75" x14ac:dyDescent="0.3">
      <c r="A414" s="1"/>
      <c r="B414" s="77"/>
      <c r="C414" s="75" t="s">
        <v>129</v>
      </c>
      <c r="D414" s="56">
        <v>2.5999999999999999E-3</v>
      </c>
      <c r="E414" s="122">
        <v>91.9</v>
      </c>
      <c r="F414" s="123">
        <f>PRODUCT(D414,E414)</f>
        <v>0.23894000000000001</v>
      </c>
      <c r="G414" s="64">
        <v>0</v>
      </c>
      <c r="H414" s="64">
        <v>25.974</v>
      </c>
      <c r="I414" s="64">
        <v>0</v>
      </c>
      <c r="J414" s="64">
        <v>0</v>
      </c>
      <c r="K414" s="64">
        <v>11.4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/>
      <c r="S414" s="64"/>
      <c r="T414" s="64"/>
      <c r="U414" s="11"/>
      <c r="V414" s="11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4"/>
    </row>
    <row r="415" spans="1:39" ht="15.75" customHeight="1" x14ac:dyDescent="0.3">
      <c r="A415" s="64"/>
      <c r="B415" s="77"/>
      <c r="C415" s="75" t="s">
        <v>130</v>
      </c>
      <c r="D415" s="56">
        <v>5.0000000000000001E-4</v>
      </c>
      <c r="E415" s="122">
        <v>1152.7</v>
      </c>
      <c r="F415" s="123">
        <f>PRODUCT(D415,E415)</f>
        <v>0.57635000000000003</v>
      </c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11"/>
      <c r="V415" s="11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</row>
    <row r="416" spans="1:39" ht="18.75" x14ac:dyDescent="0.3">
      <c r="A416" s="69"/>
      <c r="B416" s="77"/>
      <c r="C416" s="75" t="s">
        <v>131</v>
      </c>
      <c r="D416" s="56"/>
      <c r="E416" s="122"/>
      <c r="F416" s="123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11"/>
      <c r="V416" s="11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</row>
    <row r="417" spans="1:39" ht="18.75" x14ac:dyDescent="0.3">
      <c r="A417" s="96"/>
      <c r="B417" s="77"/>
      <c r="C417" s="75" t="s">
        <v>27</v>
      </c>
      <c r="D417" s="56">
        <v>6.9999999999999999E-4</v>
      </c>
      <c r="E417" s="122">
        <v>12.68</v>
      </c>
      <c r="F417" s="123">
        <f>PRODUCT(D417,E417)</f>
        <v>8.8760000000000002E-3</v>
      </c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11"/>
      <c r="V417" s="11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</row>
    <row r="418" spans="1:39" ht="18.75" x14ac:dyDescent="0.3">
      <c r="A418" s="83"/>
      <c r="B418" s="53"/>
      <c r="C418" s="111" t="s">
        <v>30</v>
      </c>
      <c r="D418" s="99"/>
      <c r="E418" s="112"/>
      <c r="F418" s="113">
        <v>2.27</v>
      </c>
      <c r="G418" s="101">
        <f t="shared" ref="G418:V418" si="335">SUM(G411:G417)</f>
        <v>2.9009999999999998</v>
      </c>
      <c r="H418" s="101">
        <f t="shared" si="335"/>
        <v>26.545999999999999</v>
      </c>
      <c r="I418" s="101">
        <f t="shared" si="335"/>
        <v>29.672000000000001</v>
      </c>
      <c r="J418" s="101">
        <f t="shared" si="335"/>
        <v>231.09</v>
      </c>
      <c r="K418" s="101">
        <f t="shared" si="335"/>
        <v>14.99</v>
      </c>
      <c r="L418" s="101">
        <f t="shared" si="335"/>
        <v>10.32</v>
      </c>
      <c r="M418" s="101">
        <f t="shared" si="335"/>
        <v>11.32</v>
      </c>
      <c r="N418" s="101">
        <f t="shared" si="335"/>
        <v>52.32</v>
      </c>
      <c r="O418" s="101">
        <f t="shared" si="335"/>
        <v>1.6279999999999999</v>
      </c>
      <c r="P418" s="101">
        <f t="shared" si="335"/>
        <v>0</v>
      </c>
      <c r="Q418" s="101">
        <f t="shared" si="335"/>
        <v>0</v>
      </c>
      <c r="R418" s="98">
        <f t="shared" si="335"/>
        <v>0</v>
      </c>
      <c r="S418" s="98">
        <f t="shared" si="335"/>
        <v>1.6500000000000001E-2</v>
      </c>
      <c r="T418" s="98">
        <f t="shared" si="335"/>
        <v>0.374</v>
      </c>
      <c r="U418" s="28">
        <f t="shared" si="335"/>
        <v>0</v>
      </c>
      <c r="V418" s="28">
        <f t="shared" si="335"/>
        <v>121</v>
      </c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</row>
    <row r="419" spans="1:39" ht="18.75" x14ac:dyDescent="0.3">
      <c r="A419" s="83"/>
      <c r="B419" s="203" t="s">
        <v>38</v>
      </c>
      <c r="C419" s="204"/>
      <c r="D419" s="99"/>
      <c r="E419" s="99"/>
      <c r="F419" s="114">
        <v>52.12</v>
      </c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111"/>
      <c r="S419" s="111"/>
      <c r="T419" s="111"/>
      <c r="U419" s="33"/>
      <c r="V419" s="33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</row>
    <row r="420" spans="1:39" ht="37.5" x14ac:dyDescent="0.3">
      <c r="A420" s="83"/>
      <c r="B420" s="116" t="s">
        <v>66</v>
      </c>
      <c r="C420" s="117"/>
      <c r="D420" s="118"/>
      <c r="E420" s="118"/>
      <c r="F420" s="119">
        <f>SUM(F375,F419)</f>
        <v>65.008330000000001</v>
      </c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5"/>
      <c r="S420" s="115"/>
      <c r="T420" s="115"/>
      <c r="U420" s="34"/>
      <c r="V420" s="3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</row>
    <row r="421" spans="1:39" ht="18.75" x14ac:dyDescent="0.3">
      <c r="A421" s="79"/>
      <c r="B421" s="62" t="s">
        <v>140</v>
      </c>
      <c r="C421" s="23"/>
      <c r="D421" s="63"/>
      <c r="E421" s="59"/>
      <c r="F421" s="60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23"/>
      <c r="S421" s="23"/>
      <c r="T421" s="23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</row>
    <row r="422" spans="1:39" ht="18.75" x14ac:dyDescent="0.3">
      <c r="A422" s="64"/>
      <c r="B422" s="65" t="s">
        <v>0</v>
      </c>
      <c r="C422" s="64"/>
      <c r="D422" s="66"/>
      <c r="E422" s="67"/>
      <c r="F422" s="67"/>
      <c r="G422" s="205" t="s">
        <v>40</v>
      </c>
      <c r="H422" s="205" t="s">
        <v>41</v>
      </c>
      <c r="I422" s="207" t="s">
        <v>42</v>
      </c>
      <c r="J422" s="193" t="s">
        <v>43</v>
      </c>
      <c r="K422" s="194"/>
      <c r="L422" s="194"/>
      <c r="M422" s="194"/>
      <c r="N422" s="194"/>
      <c r="O422" s="195"/>
      <c r="P422" s="196" t="s">
        <v>50</v>
      </c>
      <c r="Q422" s="197"/>
      <c r="R422" s="197"/>
      <c r="S422" s="197"/>
      <c r="T422" s="198"/>
      <c r="U422" s="32"/>
      <c r="V422" s="199" t="s">
        <v>52</v>
      </c>
      <c r="W422" s="9"/>
      <c r="X422" s="10"/>
      <c r="Y422" s="9"/>
      <c r="Z422" s="10"/>
      <c r="AA422" s="9"/>
      <c r="AB422" s="10"/>
      <c r="AC422" s="9"/>
      <c r="AD422" s="10"/>
      <c r="AE422" s="9"/>
      <c r="AF422" s="10"/>
      <c r="AG422" s="9"/>
      <c r="AH422" s="10"/>
      <c r="AI422" s="9"/>
      <c r="AJ422" s="10"/>
      <c r="AK422" s="10"/>
      <c r="AL422" s="10"/>
    </row>
    <row r="423" spans="1:39" ht="37.5" x14ac:dyDescent="0.3">
      <c r="A423" s="64"/>
      <c r="B423" s="70"/>
      <c r="C423" s="71" t="s">
        <v>10</v>
      </c>
      <c r="D423" s="66" t="s">
        <v>11</v>
      </c>
      <c r="E423" s="67" t="s">
        <v>12</v>
      </c>
      <c r="F423" s="72" t="s">
        <v>13</v>
      </c>
      <c r="G423" s="206"/>
      <c r="H423" s="206"/>
      <c r="I423" s="208"/>
      <c r="J423" s="66" t="s">
        <v>44</v>
      </c>
      <c r="K423" s="66" t="s">
        <v>45</v>
      </c>
      <c r="L423" s="66" t="s">
        <v>46</v>
      </c>
      <c r="M423" s="66" t="s">
        <v>47</v>
      </c>
      <c r="N423" s="66" t="s">
        <v>48</v>
      </c>
      <c r="O423" s="66" t="s">
        <v>49</v>
      </c>
      <c r="P423" s="66" t="s">
        <v>51</v>
      </c>
      <c r="Q423" s="66" t="s">
        <v>4</v>
      </c>
      <c r="R423" s="56" t="s">
        <v>5</v>
      </c>
      <c r="S423" s="56" t="s">
        <v>6</v>
      </c>
      <c r="T423" s="56" t="s">
        <v>7</v>
      </c>
      <c r="U423" s="13" t="s">
        <v>8</v>
      </c>
      <c r="V423" s="200"/>
      <c r="W423" s="10" t="s">
        <v>1</v>
      </c>
      <c r="X423" s="10" t="s">
        <v>2</v>
      </c>
      <c r="Y423" s="10" t="s">
        <v>3</v>
      </c>
      <c r="Z423" s="10" t="s">
        <v>44</v>
      </c>
      <c r="AA423" s="10" t="s">
        <v>45</v>
      </c>
      <c r="AB423" s="10" t="s">
        <v>46</v>
      </c>
      <c r="AC423" s="10" t="s">
        <v>47</v>
      </c>
      <c r="AD423" s="10" t="s">
        <v>48</v>
      </c>
      <c r="AE423" s="10" t="s">
        <v>49</v>
      </c>
      <c r="AF423" s="10" t="s">
        <v>55</v>
      </c>
      <c r="AG423" s="10" t="s">
        <v>4</v>
      </c>
      <c r="AH423" s="10" t="s">
        <v>5</v>
      </c>
      <c r="AI423" s="10" t="s">
        <v>6</v>
      </c>
      <c r="AJ423" s="10" t="s">
        <v>7</v>
      </c>
      <c r="AK423" s="10" t="s">
        <v>8</v>
      </c>
      <c r="AL423" s="9" t="s">
        <v>56</v>
      </c>
    </row>
    <row r="424" spans="1:39" ht="37.5" x14ac:dyDescent="0.3">
      <c r="A424" s="96"/>
      <c r="B424" s="102" t="s">
        <v>91</v>
      </c>
      <c r="C424" s="71" t="s">
        <v>92</v>
      </c>
      <c r="D424" s="66">
        <v>3.1E-2</v>
      </c>
      <c r="E424" s="67">
        <v>26.33</v>
      </c>
      <c r="F424" s="72">
        <f>D424*E424</f>
        <v>0.8162299999999999</v>
      </c>
      <c r="G424" s="66">
        <f>W424*D424</f>
        <v>3.5649999999999999</v>
      </c>
      <c r="H424" s="66">
        <f>X424*D424</f>
        <v>1.0229999999999999</v>
      </c>
      <c r="I424" s="66">
        <f>Y424*D424</f>
        <v>20.614999999999998</v>
      </c>
      <c r="J424" s="66">
        <f>Z424*D424</f>
        <v>3.1</v>
      </c>
      <c r="K424" s="66">
        <f>AA425*D424</f>
        <v>4.6500000000000004</v>
      </c>
      <c r="L424" s="66">
        <f>AB424*D424</f>
        <v>8.3699999999999992</v>
      </c>
      <c r="M424" s="66">
        <f>AC424*D424</f>
        <v>25.73</v>
      </c>
      <c r="N424" s="66">
        <f>AD424*D424</f>
        <v>72.23</v>
      </c>
      <c r="O424" s="66">
        <f>AE424*D424</f>
        <v>0.83699999999999997</v>
      </c>
      <c r="P424" s="66">
        <f>AF424*D424</f>
        <v>6.2000000000000006E-3</v>
      </c>
      <c r="Q424" s="66">
        <f>AG424*D424</f>
        <v>0</v>
      </c>
      <c r="R424" s="56">
        <f>AH425*D424</f>
        <v>0</v>
      </c>
      <c r="S424" s="56">
        <f>AI424*D424</f>
        <v>1.2400000000000001E-2</v>
      </c>
      <c r="T424" s="56">
        <f>AJ424*D424</f>
        <v>0.48049999999999998</v>
      </c>
      <c r="U424" s="13">
        <f>AK424*D424</f>
        <v>0</v>
      </c>
      <c r="V424" s="13">
        <f>AL424*D424</f>
        <v>107.88</v>
      </c>
      <c r="W424" s="10">
        <v>115</v>
      </c>
      <c r="X424" s="10">
        <v>33</v>
      </c>
      <c r="Y424" s="10">
        <v>665</v>
      </c>
      <c r="Z424" s="10">
        <v>100</v>
      </c>
      <c r="AA424" s="10">
        <v>2210</v>
      </c>
      <c r="AB424" s="10">
        <v>270</v>
      </c>
      <c r="AC424" s="10">
        <v>830</v>
      </c>
      <c r="AD424" s="10">
        <v>2330</v>
      </c>
      <c r="AE424" s="10">
        <v>27</v>
      </c>
      <c r="AF424" s="10">
        <v>0.2</v>
      </c>
      <c r="AG424" s="10">
        <v>0</v>
      </c>
      <c r="AH424" s="10">
        <v>4.2</v>
      </c>
      <c r="AI424" s="10">
        <v>0.4</v>
      </c>
      <c r="AJ424" s="10">
        <v>15.5</v>
      </c>
      <c r="AK424" s="10">
        <v>0</v>
      </c>
      <c r="AL424" s="10">
        <v>3480</v>
      </c>
    </row>
    <row r="425" spans="1:39" ht="37.5" x14ac:dyDescent="0.3">
      <c r="A425" s="96"/>
      <c r="B425" s="105" t="s">
        <v>134</v>
      </c>
      <c r="C425" s="71" t="s">
        <v>18</v>
      </c>
      <c r="D425" s="66">
        <v>5.0000000000000001E-3</v>
      </c>
      <c r="E425" s="67">
        <v>446.53</v>
      </c>
      <c r="F425" s="72">
        <f>D425*E425</f>
        <v>2.23265</v>
      </c>
      <c r="G425" s="66">
        <f>W425*D425</f>
        <v>2.5000000000000001E-2</v>
      </c>
      <c r="H425" s="66">
        <f>X425*D425</f>
        <v>4.125</v>
      </c>
      <c r="I425" s="66">
        <f>Y425*D425</f>
        <v>0.04</v>
      </c>
      <c r="J425" s="66">
        <f>Z425*D425</f>
        <v>0.35000000000000003</v>
      </c>
      <c r="K425" s="66">
        <f>AA425*D425</f>
        <v>0.75</v>
      </c>
      <c r="L425" s="66">
        <f>AB425*D425</f>
        <v>0.6</v>
      </c>
      <c r="M425" s="66">
        <f>AC425*D425</f>
        <v>0.02</v>
      </c>
      <c r="N425" s="66">
        <f>AD425*D425</f>
        <v>0.95000000000000007</v>
      </c>
      <c r="O425" s="66">
        <f>AE425*D425</f>
        <v>0.01</v>
      </c>
      <c r="P425" s="66">
        <f>AF425*D425</f>
        <v>1.9E-2</v>
      </c>
      <c r="Q425" s="66">
        <f>AG425*D425</f>
        <v>2.9500000000000002E-2</v>
      </c>
      <c r="R425" s="56">
        <f>AH425*D425</f>
        <v>0</v>
      </c>
      <c r="S425" s="56">
        <f>AI425*D425</f>
        <v>5.0000000000000001E-3</v>
      </c>
      <c r="T425" s="56">
        <f>AJ425*D425</f>
        <v>2.5000000000000001E-3</v>
      </c>
      <c r="U425" s="13">
        <f>AK425*D425</f>
        <v>0</v>
      </c>
      <c r="V425" s="13">
        <f>AL425*D425</f>
        <v>37.4</v>
      </c>
      <c r="W425" s="10">
        <v>5</v>
      </c>
      <c r="X425" s="10">
        <v>825</v>
      </c>
      <c r="Y425" s="10">
        <v>8</v>
      </c>
      <c r="Z425" s="10">
        <v>70</v>
      </c>
      <c r="AA425" s="10">
        <v>150</v>
      </c>
      <c r="AB425" s="10">
        <v>120</v>
      </c>
      <c r="AC425" s="10">
        <v>4</v>
      </c>
      <c r="AD425" s="10">
        <v>190</v>
      </c>
      <c r="AE425" s="10">
        <v>2</v>
      </c>
      <c r="AF425" s="10">
        <v>3.8</v>
      </c>
      <c r="AG425" s="10">
        <v>5.9</v>
      </c>
      <c r="AH425" s="10">
        <v>0</v>
      </c>
      <c r="AI425" s="10">
        <v>1</v>
      </c>
      <c r="AJ425" s="10">
        <v>0.5</v>
      </c>
      <c r="AK425" s="10">
        <v>0</v>
      </c>
      <c r="AL425" s="10">
        <v>7480</v>
      </c>
    </row>
    <row r="426" spans="1:39" ht="18.75" x14ac:dyDescent="0.3">
      <c r="A426" s="96"/>
      <c r="B426" s="105"/>
      <c r="C426" s="75" t="s">
        <v>15</v>
      </c>
      <c r="D426" s="66">
        <v>5.0000000000000001E-3</v>
      </c>
      <c r="E426" s="67">
        <v>45.83</v>
      </c>
      <c r="F426" s="72">
        <f>D426*E426</f>
        <v>0.22914999999999999</v>
      </c>
      <c r="G426" s="66">
        <f>W426*D426</f>
        <v>0</v>
      </c>
      <c r="H426" s="66">
        <f>X426*D426</f>
        <v>0</v>
      </c>
      <c r="I426" s="66">
        <f>Y426*D426</f>
        <v>4.99</v>
      </c>
      <c r="J426" s="66">
        <f>Z426*D426</f>
        <v>0.05</v>
      </c>
      <c r="K426" s="66">
        <f>AA426*D426</f>
        <v>0.15</v>
      </c>
      <c r="L426" s="66">
        <f>AB426*D426</f>
        <v>0.1</v>
      </c>
      <c r="M426" s="66">
        <f>AC426*D426</f>
        <v>0</v>
      </c>
      <c r="N426" s="66">
        <f>AD426*D426</f>
        <v>0</v>
      </c>
      <c r="O426" s="66">
        <f>AE426*D426</f>
        <v>1.4999999999999999E-2</v>
      </c>
      <c r="P426" s="66">
        <f>AF426*D426</f>
        <v>0</v>
      </c>
      <c r="Q426" s="66">
        <f>AG426*D426</f>
        <v>0</v>
      </c>
      <c r="R426" s="56">
        <f>AH426*D426</f>
        <v>0</v>
      </c>
      <c r="S426" s="56">
        <f>AI426*D426</f>
        <v>0</v>
      </c>
      <c r="T426" s="56">
        <f>AJ426*D426</f>
        <v>0</v>
      </c>
      <c r="U426" s="13">
        <f>AK426*D426</f>
        <v>0</v>
      </c>
      <c r="V426" s="13">
        <f>AL426*D426</f>
        <v>18.95</v>
      </c>
      <c r="W426" s="10">
        <v>0</v>
      </c>
      <c r="X426" s="10">
        <v>0</v>
      </c>
      <c r="Y426" s="10">
        <v>998</v>
      </c>
      <c r="Z426" s="10">
        <v>10</v>
      </c>
      <c r="AA426" s="10">
        <v>30</v>
      </c>
      <c r="AB426" s="10">
        <v>20</v>
      </c>
      <c r="AC426" s="10">
        <v>0</v>
      </c>
      <c r="AD426" s="10">
        <v>0</v>
      </c>
      <c r="AE426" s="10">
        <v>3</v>
      </c>
      <c r="AF426" s="10">
        <v>0</v>
      </c>
      <c r="AG426" s="10">
        <v>0</v>
      </c>
      <c r="AH426" s="10">
        <v>0</v>
      </c>
      <c r="AI426" s="10">
        <v>0</v>
      </c>
      <c r="AJ426" s="10">
        <v>0</v>
      </c>
      <c r="AK426" s="10">
        <v>0</v>
      </c>
      <c r="AL426" s="10">
        <v>3790</v>
      </c>
    </row>
    <row r="427" spans="1:39" s="26" customFormat="1" ht="18.75" x14ac:dyDescent="0.3">
      <c r="A427" s="98"/>
      <c r="B427" s="105"/>
      <c r="C427" s="75" t="s">
        <v>60</v>
      </c>
      <c r="D427" s="66">
        <v>0.1</v>
      </c>
      <c r="E427" s="67">
        <v>59.08</v>
      </c>
      <c r="F427" s="72">
        <f>D427*E427</f>
        <v>5.9080000000000004</v>
      </c>
      <c r="G427" s="66">
        <f>W427*D427</f>
        <v>2.8000000000000003</v>
      </c>
      <c r="H427" s="66">
        <f>X427*D427</f>
        <v>3.2</v>
      </c>
      <c r="I427" s="66">
        <f>Y427*D427</f>
        <v>4.7</v>
      </c>
      <c r="J427" s="66">
        <f>Z427*D427</f>
        <v>50</v>
      </c>
      <c r="K427" s="66">
        <f>AA427*D427</f>
        <v>146</v>
      </c>
      <c r="L427" s="66">
        <f>AB427*D427</f>
        <v>120</v>
      </c>
      <c r="M427" s="66">
        <f>AC427*D427</f>
        <v>14</v>
      </c>
      <c r="N427" s="66">
        <f>AD427*D427</f>
        <v>90</v>
      </c>
      <c r="O427" s="66">
        <f>AE427*D427</f>
        <v>0.06</v>
      </c>
      <c r="P427" s="66">
        <f>AF427*D427</f>
        <v>2.0000000000000004E-2</v>
      </c>
      <c r="Q427" s="66">
        <f>AG427*D427</f>
        <v>1.0000000000000002E-2</v>
      </c>
      <c r="R427" s="56">
        <f>AH427*D427</f>
        <v>4.0000000000000008E-2</v>
      </c>
      <c r="S427" s="56">
        <f>AI427*D427</f>
        <v>0.15000000000000002</v>
      </c>
      <c r="T427" s="56">
        <f>AJ427*D427</f>
        <v>0.1</v>
      </c>
      <c r="U427" s="13">
        <f>AK427*D427</f>
        <v>1.3</v>
      </c>
      <c r="V427" s="13">
        <f>AL427*D427</f>
        <v>58</v>
      </c>
      <c r="W427" s="10">
        <v>28</v>
      </c>
      <c r="X427" s="10">
        <v>32</v>
      </c>
      <c r="Y427" s="10">
        <v>47</v>
      </c>
      <c r="Z427" s="10">
        <v>500</v>
      </c>
      <c r="AA427" s="10">
        <v>1460</v>
      </c>
      <c r="AB427" s="10">
        <v>1200</v>
      </c>
      <c r="AC427" s="10">
        <v>140</v>
      </c>
      <c r="AD427" s="10">
        <v>900</v>
      </c>
      <c r="AE427" s="10">
        <v>0.6</v>
      </c>
      <c r="AF427" s="10">
        <v>0.2</v>
      </c>
      <c r="AG427" s="10">
        <v>0.1</v>
      </c>
      <c r="AH427" s="10">
        <v>0.4</v>
      </c>
      <c r="AI427" s="10">
        <v>1.5</v>
      </c>
      <c r="AJ427" s="10">
        <v>1</v>
      </c>
      <c r="AK427" s="10">
        <v>13</v>
      </c>
      <c r="AL427" s="10">
        <v>580</v>
      </c>
      <c r="AM427"/>
    </row>
    <row r="428" spans="1:39" ht="18.75" x14ac:dyDescent="0.3">
      <c r="A428" s="64"/>
      <c r="B428" s="80"/>
      <c r="C428" s="75" t="s">
        <v>30</v>
      </c>
      <c r="D428" s="66">
        <v>0</v>
      </c>
      <c r="E428" s="67">
        <v>0</v>
      </c>
      <c r="F428" s="81">
        <v>9.19</v>
      </c>
      <c r="G428" s="82">
        <f t="shared" ref="G428:V428" si="336">SUM(G424:G427)</f>
        <v>6.3900000000000006</v>
      </c>
      <c r="H428" s="82">
        <f t="shared" si="336"/>
        <v>8.347999999999999</v>
      </c>
      <c r="I428" s="82">
        <f t="shared" si="336"/>
        <v>30.344999999999995</v>
      </c>
      <c r="J428" s="82">
        <f t="shared" si="336"/>
        <v>53.5</v>
      </c>
      <c r="K428" s="82">
        <f t="shared" si="336"/>
        <v>151.55000000000001</v>
      </c>
      <c r="L428" s="82">
        <f t="shared" si="336"/>
        <v>129.07</v>
      </c>
      <c r="M428" s="82">
        <f t="shared" si="336"/>
        <v>39.75</v>
      </c>
      <c r="N428" s="82">
        <f t="shared" si="336"/>
        <v>163.18</v>
      </c>
      <c r="O428" s="82">
        <f t="shared" si="336"/>
        <v>0.92199999999999993</v>
      </c>
      <c r="P428" s="82">
        <f t="shared" si="336"/>
        <v>4.5200000000000004E-2</v>
      </c>
      <c r="Q428" s="82">
        <f t="shared" si="336"/>
        <v>3.9500000000000007E-2</v>
      </c>
      <c r="R428" s="64">
        <f t="shared" si="336"/>
        <v>4.0000000000000008E-2</v>
      </c>
      <c r="S428" s="64">
        <f t="shared" si="336"/>
        <v>0.16740000000000002</v>
      </c>
      <c r="T428" s="64">
        <f t="shared" si="336"/>
        <v>0.58299999999999996</v>
      </c>
      <c r="U428" s="11">
        <f t="shared" si="336"/>
        <v>1.3</v>
      </c>
      <c r="V428" s="11">
        <f t="shared" si="336"/>
        <v>222.23</v>
      </c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26"/>
    </row>
    <row r="429" spans="1:39" ht="18.75" x14ac:dyDescent="0.3">
      <c r="A429" s="83"/>
      <c r="B429" s="84" t="s">
        <v>39</v>
      </c>
      <c r="C429" s="56" t="s">
        <v>17</v>
      </c>
      <c r="D429" s="66">
        <v>0.04</v>
      </c>
      <c r="E429" s="67">
        <v>71.94</v>
      </c>
      <c r="F429" s="72">
        <f>D429*E429</f>
        <v>2.8776000000000002</v>
      </c>
      <c r="G429" s="66">
        <f>W429*D429</f>
        <v>3.08</v>
      </c>
      <c r="H429" s="66">
        <f>X429*D429</f>
        <v>1.2</v>
      </c>
      <c r="I429" s="66">
        <f>Y429*D429</f>
        <v>19.920000000000002</v>
      </c>
      <c r="J429" s="66">
        <f>Z429*D429</f>
        <v>171.6</v>
      </c>
      <c r="K429" s="66">
        <f>AA430*D429</f>
        <v>0</v>
      </c>
      <c r="L429" s="66">
        <f>AB429*D429</f>
        <v>8.8000000000000007</v>
      </c>
      <c r="M429" s="66">
        <f>AC429*D429</f>
        <v>13.200000000000001</v>
      </c>
      <c r="N429" s="66">
        <f>AD429*D429</f>
        <v>34</v>
      </c>
      <c r="O429" s="66">
        <f>AE429*D429</f>
        <v>0.8</v>
      </c>
      <c r="P429" s="66">
        <f>AF429*D429</f>
        <v>0</v>
      </c>
      <c r="Q429" s="66">
        <f>AG429*D429</f>
        <v>0</v>
      </c>
      <c r="R429" s="56">
        <f>AH430*D429</f>
        <v>0</v>
      </c>
      <c r="S429" s="56">
        <f>AI429*D429</f>
        <v>0.02</v>
      </c>
      <c r="T429" s="56">
        <f>AJ429*D429</f>
        <v>0.628</v>
      </c>
      <c r="U429" s="13">
        <f>AK429*D429</f>
        <v>0</v>
      </c>
      <c r="V429" s="13">
        <f>AL429*D429</f>
        <v>104.8</v>
      </c>
      <c r="W429" s="10">
        <v>77</v>
      </c>
      <c r="X429" s="10">
        <v>30</v>
      </c>
      <c r="Y429" s="10">
        <v>498</v>
      </c>
      <c r="Z429" s="10">
        <v>4290</v>
      </c>
      <c r="AA429" s="10">
        <v>1310</v>
      </c>
      <c r="AB429" s="10">
        <v>220</v>
      </c>
      <c r="AC429" s="10">
        <v>330</v>
      </c>
      <c r="AD429" s="10">
        <v>850</v>
      </c>
      <c r="AE429" s="10">
        <v>20</v>
      </c>
      <c r="AF429" s="10">
        <v>0</v>
      </c>
      <c r="AG429" s="10">
        <v>0</v>
      </c>
      <c r="AH429" s="10">
        <v>1.6</v>
      </c>
      <c r="AI429" s="10">
        <v>0.5</v>
      </c>
      <c r="AJ429" s="10">
        <v>15.7</v>
      </c>
      <c r="AK429" s="10">
        <v>0</v>
      </c>
      <c r="AL429" s="10">
        <v>2620</v>
      </c>
    </row>
    <row r="430" spans="1:39" ht="18.75" x14ac:dyDescent="0.3">
      <c r="A430" s="83"/>
      <c r="B430" s="94"/>
      <c r="C430" s="56" t="s">
        <v>30</v>
      </c>
      <c r="D430" s="66"/>
      <c r="E430" s="66"/>
      <c r="F430" s="95">
        <f t="shared" ref="F430:V430" si="337">SUM(F429:F429)</f>
        <v>2.8776000000000002</v>
      </c>
      <c r="G430" s="82">
        <f t="shared" si="337"/>
        <v>3.08</v>
      </c>
      <c r="H430" s="82">
        <f t="shared" si="337"/>
        <v>1.2</v>
      </c>
      <c r="I430" s="82">
        <f t="shared" si="337"/>
        <v>19.920000000000002</v>
      </c>
      <c r="J430" s="82">
        <f t="shared" si="337"/>
        <v>171.6</v>
      </c>
      <c r="K430" s="82">
        <f t="shared" si="337"/>
        <v>0</v>
      </c>
      <c r="L430" s="82">
        <f t="shared" si="337"/>
        <v>8.8000000000000007</v>
      </c>
      <c r="M430" s="82">
        <f t="shared" si="337"/>
        <v>13.200000000000001</v>
      </c>
      <c r="N430" s="82">
        <f t="shared" si="337"/>
        <v>34</v>
      </c>
      <c r="O430" s="82">
        <f t="shared" si="337"/>
        <v>0.8</v>
      </c>
      <c r="P430" s="82">
        <f t="shared" si="337"/>
        <v>0</v>
      </c>
      <c r="Q430" s="82">
        <f t="shared" si="337"/>
        <v>0</v>
      </c>
      <c r="R430" s="64">
        <f t="shared" si="337"/>
        <v>0</v>
      </c>
      <c r="S430" s="64">
        <f t="shared" si="337"/>
        <v>0.02</v>
      </c>
      <c r="T430" s="64">
        <f t="shared" si="337"/>
        <v>0.628</v>
      </c>
      <c r="U430" s="11">
        <f t="shared" si="337"/>
        <v>0</v>
      </c>
      <c r="V430" s="11">
        <f t="shared" si="337"/>
        <v>104.8</v>
      </c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</row>
    <row r="431" spans="1:39" ht="18.75" x14ac:dyDescent="0.3">
      <c r="A431" s="83"/>
      <c r="B431" s="70" t="s">
        <v>9</v>
      </c>
      <c r="C431" s="75" t="s">
        <v>14</v>
      </c>
      <c r="D431" s="66">
        <v>1E-3</v>
      </c>
      <c r="E431" s="67">
        <v>370.5</v>
      </c>
      <c r="F431" s="72">
        <f>D431*E431</f>
        <v>0.3705</v>
      </c>
      <c r="G431" s="66">
        <f>W431*D431</f>
        <v>0</v>
      </c>
      <c r="H431" s="66">
        <f>X431*D431</f>
        <v>0</v>
      </c>
      <c r="I431" s="66">
        <f>Y431*D431</f>
        <v>0</v>
      </c>
      <c r="J431" s="66">
        <f>Z431*D431</f>
        <v>0</v>
      </c>
      <c r="K431" s="66">
        <f>AA432*D431</f>
        <v>0.03</v>
      </c>
      <c r="L431" s="66">
        <f>AB431*D431</f>
        <v>0</v>
      </c>
      <c r="M431" s="66">
        <f>AC431*D431</f>
        <v>0</v>
      </c>
      <c r="N431" s="66">
        <f>AD431*D431</f>
        <v>0</v>
      </c>
      <c r="O431" s="66">
        <f>AE431*D431</f>
        <v>0</v>
      </c>
      <c r="P431" s="66">
        <f>AF431*D431</f>
        <v>0</v>
      </c>
      <c r="Q431" s="66">
        <f>AG431*D431</f>
        <v>0</v>
      </c>
      <c r="R431" s="56">
        <f>AH432*D431</f>
        <v>0</v>
      </c>
      <c r="S431" s="56">
        <f>AI431*D431</f>
        <v>0</v>
      </c>
      <c r="T431" s="56">
        <f>AJ431*D431</f>
        <v>0</v>
      </c>
      <c r="U431" s="13">
        <f>AK431*D431</f>
        <v>0</v>
      </c>
      <c r="V431" s="13">
        <f>AL431*D431</f>
        <v>0</v>
      </c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</row>
    <row r="432" spans="1:39" ht="18.75" x14ac:dyDescent="0.3">
      <c r="A432" s="83"/>
      <c r="B432" s="84" t="s">
        <v>84</v>
      </c>
      <c r="C432" s="75" t="s">
        <v>15</v>
      </c>
      <c r="D432" s="66">
        <v>1.4999999999999999E-2</v>
      </c>
      <c r="E432" s="67">
        <v>45.83</v>
      </c>
      <c r="F432" s="72">
        <f>D432*E432</f>
        <v>0.68744999999999989</v>
      </c>
      <c r="G432" s="66">
        <f>W432*D432</f>
        <v>0</v>
      </c>
      <c r="H432" s="66">
        <f>X432*D432</f>
        <v>0</v>
      </c>
      <c r="I432" s="66">
        <f>Y432*D432</f>
        <v>19.38</v>
      </c>
      <c r="J432" s="66">
        <f>Z432*D432</f>
        <v>0.15</v>
      </c>
      <c r="K432" s="66">
        <f>AA432*D432</f>
        <v>0.44999999999999996</v>
      </c>
      <c r="L432" s="66">
        <f>AB432*D432</f>
        <v>0.3</v>
      </c>
      <c r="M432" s="66">
        <f>AC432*D432</f>
        <v>0</v>
      </c>
      <c r="N432" s="66">
        <f>AD432*D432</f>
        <v>0</v>
      </c>
      <c r="O432" s="66">
        <f>AE432*D432</f>
        <v>4.4999999999999998E-2</v>
      </c>
      <c r="P432" s="66">
        <f>AF432*D432</f>
        <v>0</v>
      </c>
      <c r="Q432" s="66">
        <f>AG432*D432</f>
        <v>0</v>
      </c>
      <c r="R432" s="56">
        <f>AH432*D432</f>
        <v>0</v>
      </c>
      <c r="S432" s="56">
        <f>AI432*D432</f>
        <v>0</v>
      </c>
      <c r="T432" s="56">
        <f>AJ432*D432</f>
        <v>0</v>
      </c>
      <c r="U432" s="13">
        <f>AK432*D432</f>
        <v>0</v>
      </c>
      <c r="V432" s="13">
        <f>AL432*D432</f>
        <v>91.99499999999999</v>
      </c>
      <c r="W432" s="10">
        <v>0</v>
      </c>
      <c r="X432" s="10">
        <v>0</v>
      </c>
      <c r="Y432" s="10">
        <v>1292</v>
      </c>
      <c r="Z432" s="10">
        <v>10</v>
      </c>
      <c r="AA432" s="10">
        <v>30</v>
      </c>
      <c r="AB432" s="10">
        <v>20</v>
      </c>
      <c r="AC432" s="10">
        <v>0</v>
      </c>
      <c r="AD432" s="10">
        <v>0</v>
      </c>
      <c r="AE432" s="10">
        <v>3</v>
      </c>
      <c r="AF432" s="10">
        <v>0</v>
      </c>
      <c r="AG432" s="10">
        <v>0</v>
      </c>
      <c r="AH432" s="10">
        <v>0</v>
      </c>
      <c r="AI432" s="10">
        <v>0</v>
      </c>
      <c r="AJ432" s="10">
        <v>0</v>
      </c>
      <c r="AK432" s="10">
        <v>0</v>
      </c>
      <c r="AL432" s="10">
        <v>6133</v>
      </c>
    </row>
    <row r="433" spans="1:38" ht="18.75" x14ac:dyDescent="0.3">
      <c r="A433" s="83"/>
      <c r="B433" s="105"/>
      <c r="C433" s="75" t="s">
        <v>16</v>
      </c>
      <c r="D433" s="66"/>
      <c r="E433" s="67"/>
      <c r="F433" s="81">
        <f>SUM(F431:F432)</f>
        <v>1.0579499999999999</v>
      </c>
      <c r="G433" s="82">
        <f t="shared" ref="G433:V433" si="338">SUM(G431:G432)</f>
        <v>0</v>
      </c>
      <c r="H433" s="82">
        <f t="shared" si="338"/>
        <v>0</v>
      </c>
      <c r="I433" s="82">
        <f t="shared" si="338"/>
        <v>19.38</v>
      </c>
      <c r="J433" s="82">
        <f t="shared" si="338"/>
        <v>0.15</v>
      </c>
      <c r="K433" s="82">
        <f t="shared" si="338"/>
        <v>0.48</v>
      </c>
      <c r="L433" s="82">
        <f t="shared" si="338"/>
        <v>0.3</v>
      </c>
      <c r="M433" s="82">
        <f t="shared" si="338"/>
        <v>0</v>
      </c>
      <c r="N433" s="82">
        <f t="shared" si="338"/>
        <v>0</v>
      </c>
      <c r="O433" s="82">
        <f t="shared" si="338"/>
        <v>4.4999999999999998E-2</v>
      </c>
      <c r="P433" s="82">
        <f t="shared" si="338"/>
        <v>0</v>
      </c>
      <c r="Q433" s="82">
        <f t="shared" si="338"/>
        <v>0</v>
      </c>
      <c r="R433" s="64">
        <f t="shared" si="338"/>
        <v>0</v>
      </c>
      <c r="S433" s="64">
        <f t="shared" si="338"/>
        <v>0</v>
      </c>
      <c r="T433" s="64">
        <f t="shared" si="338"/>
        <v>0</v>
      </c>
      <c r="U433" s="11">
        <f t="shared" si="338"/>
        <v>0</v>
      </c>
      <c r="V433" s="11">
        <f t="shared" si="338"/>
        <v>91.99499999999999</v>
      </c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</row>
    <row r="434" spans="1:38" ht="18.75" x14ac:dyDescent="0.3">
      <c r="A434" s="83"/>
      <c r="B434" s="201" t="s">
        <v>109</v>
      </c>
      <c r="C434" s="202"/>
      <c r="D434" s="99"/>
      <c r="E434" s="99"/>
      <c r="F434" s="100">
        <f t="shared" ref="F434:V434" si="339">F428+F430+F433</f>
        <v>13.125549999999999</v>
      </c>
      <c r="G434" s="101">
        <f t="shared" si="339"/>
        <v>9.4700000000000006</v>
      </c>
      <c r="H434" s="101">
        <f t="shared" si="339"/>
        <v>9.5479999999999983</v>
      </c>
      <c r="I434" s="101">
        <f t="shared" si="339"/>
        <v>69.644999999999996</v>
      </c>
      <c r="J434" s="101">
        <f t="shared" si="339"/>
        <v>225.25</v>
      </c>
      <c r="K434" s="101">
        <f t="shared" si="339"/>
        <v>152.03</v>
      </c>
      <c r="L434" s="101">
        <f t="shared" si="339"/>
        <v>138.17000000000002</v>
      </c>
      <c r="M434" s="101">
        <f t="shared" si="339"/>
        <v>52.95</v>
      </c>
      <c r="N434" s="101">
        <f t="shared" si="339"/>
        <v>197.18</v>
      </c>
      <c r="O434" s="101">
        <f t="shared" si="339"/>
        <v>1.7669999999999999</v>
      </c>
      <c r="P434" s="101">
        <f t="shared" si="339"/>
        <v>4.5200000000000004E-2</v>
      </c>
      <c r="Q434" s="101">
        <f t="shared" si="339"/>
        <v>3.9500000000000007E-2</v>
      </c>
      <c r="R434" s="98">
        <f t="shared" si="339"/>
        <v>4.0000000000000008E-2</v>
      </c>
      <c r="S434" s="98">
        <f t="shared" si="339"/>
        <v>0.18740000000000001</v>
      </c>
      <c r="T434" s="98">
        <f t="shared" si="339"/>
        <v>1.2109999999999999</v>
      </c>
      <c r="U434" s="28">
        <f t="shared" si="339"/>
        <v>1.3</v>
      </c>
      <c r="V434" s="28">
        <f t="shared" si="339"/>
        <v>419.02499999999998</v>
      </c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</row>
    <row r="435" spans="1:38" ht="18.75" x14ac:dyDescent="0.3">
      <c r="A435" s="83"/>
      <c r="B435" s="219" t="s">
        <v>20</v>
      </c>
      <c r="C435" s="220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56"/>
      <c r="S435" s="56"/>
      <c r="T435" s="56"/>
      <c r="U435" s="13"/>
      <c r="V435" s="13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</row>
    <row r="436" spans="1:38" s="48" customFormat="1" ht="37.5" x14ac:dyDescent="0.3">
      <c r="A436" s="83"/>
      <c r="B436" s="121" t="s">
        <v>85</v>
      </c>
      <c r="C436" s="75" t="s">
        <v>22</v>
      </c>
      <c r="D436" s="186">
        <v>0.01</v>
      </c>
      <c r="E436" s="172">
        <v>265.35000000000002</v>
      </c>
      <c r="F436" s="173">
        <v>2.65</v>
      </c>
      <c r="G436" s="186">
        <v>1.86</v>
      </c>
      <c r="H436" s="186">
        <v>1.6</v>
      </c>
      <c r="I436" s="186">
        <v>0</v>
      </c>
      <c r="J436" s="186">
        <v>6.5</v>
      </c>
      <c r="K436" s="186">
        <v>0</v>
      </c>
      <c r="L436" s="186">
        <v>0.9</v>
      </c>
      <c r="M436" s="186">
        <v>2.2000000000000002</v>
      </c>
      <c r="N436" s="186">
        <v>18.8</v>
      </c>
      <c r="O436" s="186">
        <v>0.27</v>
      </c>
      <c r="P436" s="186">
        <v>0</v>
      </c>
      <c r="Q436" s="186">
        <v>0</v>
      </c>
      <c r="R436" s="56">
        <v>0</v>
      </c>
      <c r="S436" s="56">
        <v>1.4999999999999999E-2</v>
      </c>
      <c r="T436" s="56">
        <v>0.47000000000000003</v>
      </c>
      <c r="U436" s="51">
        <v>0</v>
      </c>
      <c r="V436" s="51">
        <v>21.8</v>
      </c>
      <c r="W436" s="49">
        <v>186</v>
      </c>
      <c r="X436" s="49">
        <v>160</v>
      </c>
      <c r="Y436" s="49">
        <v>0</v>
      </c>
      <c r="Z436" s="49">
        <v>650</v>
      </c>
      <c r="AA436" s="49">
        <v>3250</v>
      </c>
      <c r="AB436" s="49">
        <v>90</v>
      </c>
      <c r="AC436" s="49">
        <v>220</v>
      </c>
      <c r="AD436" s="49">
        <v>1880</v>
      </c>
      <c r="AE436" s="49">
        <v>27</v>
      </c>
      <c r="AF436" s="49">
        <v>0</v>
      </c>
      <c r="AG436" s="49">
        <v>0</v>
      </c>
      <c r="AH436" s="49">
        <v>0.6</v>
      </c>
      <c r="AI436" s="49">
        <v>1.5</v>
      </c>
      <c r="AJ436" s="49">
        <v>47</v>
      </c>
      <c r="AK436" s="49">
        <v>0</v>
      </c>
      <c r="AL436" s="49">
        <v>2180</v>
      </c>
    </row>
    <row r="437" spans="1:38" s="48" customFormat="1" ht="56.25" x14ac:dyDescent="0.3">
      <c r="A437" s="83"/>
      <c r="B437" s="77">
        <v>250</v>
      </c>
      <c r="C437" s="71" t="s">
        <v>23</v>
      </c>
      <c r="D437" s="186">
        <v>5.0000000000000001E-3</v>
      </c>
      <c r="E437" s="172">
        <v>91.9</v>
      </c>
      <c r="F437" s="173">
        <v>0.46</v>
      </c>
      <c r="G437" s="186">
        <v>0</v>
      </c>
      <c r="H437" s="186">
        <v>4.9950000000000001</v>
      </c>
      <c r="I437" s="186">
        <v>0</v>
      </c>
      <c r="J437" s="186">
        <v>0</v>
      </c>
      <c r="K437" s="186">
        <v>36.549999999999997</v>
      </c>
      <c r="L437" s="186">
        <v>0</v>
      </c>
      <c r="M437" s="186">
        <v>0</v>
      </c>
      <c r="N437" s="186">
        <v>0</v>
      </c>
      <c r="O437" s="186">
        <v>0</v>
      </c>
      <c r="P437" s="186">
        <v>0</v>
      </c>
      <c r="Q437" s="186">
        <v>0</v>
      </c>
      <c r="R437" s="56"/>
      <c r="S437" s="56">
        <v>0</v>
      </c>
      <c r="T437" s="56">
        <v>0</v>
      </c>
      <c r="U437" s="51">
        <v>0</v>
      </c>
      <c r="V437" s="51">
        <v>44.95</v>
      </c>
      <c r="W437" s="49">
        <v>0</v>
      </c>
      <c r="X437" s="49">
        <v>999</v>
      </c>
      <c r="Y437" s="49">
        <v>0</v>
      </c>
      <c r="Z437" s="49">
        <v>0</v>
      </c>
      <c r="AA437" s="49">
        <v>0</v>
      </c>
      <c r="AB437" s="49">
        <v>0</v>
      </c>
      <c r="AC437" s="49">
        <v>0</v>
      </c>
      <c r="AD437" s="49">
        <v>0</v>
      </c>
      <c r="AE437" s="49">
        <v>0</v>
      </c>
      <c r="AF437" s="49">
        <v>0</v>
      </c>
      <c r="AG437" s="49">
        <v>0</v>
      </c>
      <c r="AH437" s="49">
        <v>0</v>
      </c>
      <c r="AI437" s="49">
        <v>0</v>
      </c>
      <c r="AJ437" s="49">
        <v>0</v>
      </c>
      <c r="AK437" s="49">
        <v>0</v>
      </c>
      <c r="AL437" s="49">
        <v>8990</v>
      </c>
    </row>
    <row r="438" spans="1:38" s="48" customFormat="1" ht="18.75" x14ac:dyDescent="0.3">
      <c r="A438" s="83"/>
      <c r="B438" s="77"/>
      <c r="C438" s="75" t="s">
        <v>68</v>
      </c>
      <c r="D438" s="186">
        <v>0.01</v>
      </c>
      <c r="E438" s="172">
        <v>47.12</v>
      </c>
      <c r="F438" s="173">
        <v>0.47</v>
      </c>
      <c r="G438" s="186">
        <v>4.5999999999999996</v>
      </c>
      <c r="H438" s="186">
        <v>0.32</v>
      </c>
      <c r="I438" s="186">
        <v>10.16</v>
      </c>
      <c r="J438" s="186">
        <v>5.4</v>
      </c>
      <c r="K438" s="186">
        <v>146.19999999999999</v>
      </c>
      <c r="L438" s="186">
        <v>17.8</v>
      </c>
      <c r="M438" s="186">
        <v>17.600000000000001</v>
      </c>
      <c r="N438" s="186">
        <v>45.2</v>
      </c>
      <c r="O438" s="186">
        <v>1.4</v>
      </c>
      <c r="P438" s="186">
        <v>2E-3</v>
      </c>
      <c r="Q438" s="186">
        <v>0</v>
      </c>
      <c r="R438" s="56"/>
      <c r="S438" s="56"/>
      <c r="T438" s="56"/>
      <c r="U438" s="51"/>
      <c r="V438" s="51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</row>
    <row r="439" spans="1:38" s="48" customFormat="1" ht="18.75" x14ac:dyDescent="0.3">
      <c r="A439" s="96"/>
      <c r="B439" s="77"/>
      <c r="C439" s="75" t="s">
        <v>25</v>
      </c>
      <c r="D439" s="186">
        <v>1.2E-2</v>
      </c>
      <c r="E439" s="172">
        <v>17</v>
      </c>
      <c r="F439" s="173">
        <v>0.2</v>
      </c>
      <c r="G439" s="186">
        <v>0.16800000000000001</v>
      </c>
      <c r="H439" s="186">
        <v>0</v>
      </c>
      <c r="I439" s="186">
        <v>1.0920000000000001</v>
      </c>
      <c r="J439" s="186">
        <v>2.16</v>
      </c>
      <c r="K439" s="186">
        <v>24</v>
      </c>
      <c r="L439" s="186">
        <v>3.72</v>
      </c>
      <c r="M439" s="186">
        <v>1.68</v>
      </c>
      <c r="N439" s="186">
        <v>6.96</v>
      </c>
      <c r="O439" s="186">
        <v>9.6000000000000002E-2</v>
      </c>
      <c r="P439" s="186">
        <v>0</v>
      </c>
      <c r="Q439" s="186">
        <v>0</v>
      </c>
      <c r="R439" s="56">
        <v>7.1999999999999998E-3</v>
      </c>
      <c r="S439" s="56">
        <v>2.4000000000000002E-3</v>
      </c>
      <c r="T439" s="56">
        <v>2.4E-2</v>
      </c>
      <c r="U439" s="51">
        <v>1.2</v>
      </c>
      <c r="V439" s="51">
        <v>4.92</v>
      </c>
      <c r="W439" s="49">
        <v>14</v>
      </c>
      <c r="X439" s="49">
        <v>0</v>
      </c>
      <c r="Y439" s="49">
        <v>91</v>
      </c>
      <c r="Z439" s="49">
        <v>180</v>
      </c>
      <c r="AA439" s="49">
        <v>1750</v>
      </c>
      <c r="AB439" s="49">
        <v>310</v>
      </c>
      <c r="AC439" s="49">
        <v>140</v>
      </c>
      <c r="AD439" s="49">
        <v>580</v>
      </c>
      <c r="AE439" s="49">
        <v>8</v>
      </c>
      <c r="AF439" s="49">
        <v>0</v>
      </c>
      <c r="AG439" s="49">
        <v>0</v>
      </c>
      <c r="AH439" s="49">
        <v>0.5</v>
      </c>
      <c r="AI439" s="49">
        <v>0.2</v>
      </c>
      <c r="AJ439" s="49">
        <v>2</v>
      </c>
      <c r="AK439" s="49">
        <v>100</v>
      </c>
      <c r="AL439" s="49">
        <v>410</v>
      </c>
    </row>
    <row r="440" spans="1:38" s="48" customFormat="1" ht="18.75" x14ac:dyDescent="0.3">
      <c r="A440" s="83"/>
      <c r="B440" s="77"/>
      <c r="C440" s="75" t="s">
        <v>26</v>
      </c>
      <c r="D440" s="186">
        <v>1.2E-2</v>
      </c>
      <c r="E440" s="172">
        <v>24</v>
      </c>
      <c r="F440" s="173">
        <v>0.28000000000000003</v>
      </c>
      <c r="G440" s="186">
        <v>0.156</v>
      </c>
      <c r="H440" s="186">
        <v>1.2E-2</v>
      </c>
      <c r="I440" s="186">
        <v>0.86399999999999999</v>
      </c>
      <c r="J440" s="186">
        <v>2.52</v>
      </c>
      <c r="K440" s="186">
        <v>0</v>
      </c>
      <c r="L440" s="186">
        <v>6.12</v>
      </c>
      <c r="M440" s="186">
        <v>4.5600000000000005</v>
      </c>
      <c r="N440" s="186">
        <v>6.6000000000000005</v>
      </c>
      <c r="O440" s="186">
        <v>8.4000000000000005E-2</v>
      </c>
      <c r="P440" s="186">
        <v>1.08</v>
      </c>
      <c r="Q440" s="186">
        <v>0</v>
      </c>
      <c r="R440" s="56">
        <v>0</v>
      </c>
      <c r="S440" s="56">
        <v>8.3999999999999995E-3</v>
      </c>
      <c r="T440" s="56">
        <v>0.12</v>
      </c>
      <c r="U440" s="51">
        <v>0.6</v>
      </c>
      <c r="V440" s="51">
        <v>3.6</v>
      </c>
      <c r="W440" s="49">
        <v>13</v>
      </c>
      <c r="X440" s="49">
        <v>1</v>
      </c>
      <c r="Y440" s="49">
        <v>72</v>
      </c>
      <c r="Z440" s="49">
        <v>210</v>
      </c>
      <c r="AA440" s="49">
        <v>2000</v>
      </c>
      <c r="AB440" s="49">
        <v>510</v>
      </c>
      <c r="AC440" s="49">
        <v>380</v>
      </c>
      <c r="AD440" s="49">
        <v>550</v>
      </c>
      <c r="AE440" s="49">
        <v>7</v>
      </c>
      <c r="AF440" s="49">
        <v>90</v>
      </c>
      <c r="AG440" s="49">
        <v>0</v>
      </c>
      <c r="AH440" s="49">
        <v>0.6</v>
      </c>
      <c r="AI440" s="49">
        <v>0.7</v>
      </c>
      <c r="AJ440" s="49">
        <v>10</v>
      </c>
      <c r="AK440" s="49">
        <v>50</v>
      </c>
      <c r="AL440" s="49">
        <v>300</v>
      </c>
    </row>
    <row r="441" spans="1:38" s="48" customFormat="1" ht="18.75" x14ac:dyDescent="0.3">
      <c r="A441" s="83"/>
      <c r="B441" s="77"/>
      <c r="C441" s="75" t="s">
        <v>27</v>
      </c>
      <c r="D441" s="186">
        <v>1E-3</v>
      </c>
      <c r="E441" s="172">
        <v>12.68</v>
      </c>
      <c r="F441" s="173">
        <v>1.0500000000000001E-2</v>
      </c>
      <c r="G441" s="186">
        <v>0</v>
      </c>
      <c r="H441" s="186">
        <v>0</v>
      </c>
      <c r="I441" s="186">
        <v>0</v>
      </c>
      <c r="J441" s="186">
        <v>0</v>
      </c>
      <c r="K441" s="186">
        <v>5.68</v>
      </c>
      <c r="L441" s="186">
        <v>0</v>
      </c>
      <c r="M441" s="186">
        <v>0</v>
      </c>
      <c r="N441" s="186">
        <v>0</v>
      </c>
      <c r="O441" s="186">
        <v>0</v>
      </c>
      <c r="P441" s="186">
        <v>0</v>
      </c>
      <c r="Q441" s="186">
        <v>0</v>
      </c>
      <c r="R441" s="56">
        <v>1.1999999999999999E-3</v>
      </c>
      <c r="S441" s="56">
        <v>0</v>
      </c>
      <c r="T441" s="56">
        <v>0</v>
      </c>
      <c r="U441" s="51">
        <v>0</v>
      </c>
      <c r="V441" s="51">
        <v>0</v>
      </c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</row>
    <row r="442" spans="1:38" s="48" customFormat="1" ht="18.75" x14ac:dyDescent="0.3">
      <c r="A442" s="83"/>
      <c r="B442" s="77"/>
      <c r="C442" s="75" t="s">
        <v>28</v>
      </c>
      <c r="D442" s="186">
        <v>6.6000000000000003E-2</v>
      </c>
      <c r="E442" s="172">
        <v>18</v>
      </c>
      <c r="F442" s="173">
        <v>1.18</v>
      </c>
      <c r="G442" s="186">
        <v>1.32</v>
      </c>
      <c r="H442" s="186">
        <v>0.26400000000000001</v>
      </c>
      <c r="I442" s="186">
        <v>10.758000000000001</v>
      </c>
      <c r="J442" s="186">
        <v>18.48</v>
      </c>
      <c r="K442" s="186">
        <v>0</v>
      </c>
      <c r="L442" s="186">
        <v>6.6000000000000005</v>
      </c>
      <c r="M442" s="186">
        <v>15.180000000000001</v>
      </c>
      <c r="N442" s="186">
        <v>38.28</v>
      </c>
      <c r="O442" s="186">
        <v>0.59400000000000008</v>
      </c>
      <c r="P442" s="186">
        <v>1.3200000000000002E-2</v>
      </c>
      <c r="Q442" s="186">
        <v>0</v>
      </c>
      <c r="R442" s="56">
        <v>0</v>
      </c>
      <c r="S442" s="56">
        <v>4.6199999999999998E-2</v>
      </c>
      <c r="T442" s="56">
        <v>0.8580000000000001</v>
      </c>
      <c r="U442" s="51">
        <v>13.200000000000001</v>
      </c>
      <c r="V442" s="51">
        <v>52.800000000000004</v>
      </c>
      <c r="W442" s="49">
        <v>20</v>
      </c>
      <c r="X442" s="49">
        <v>4</v>
      </c>
      <c r="Y442" s="49">
        <v>163</v>
      </c>
      <c r="Z442" s="49">
        <v>280</v>
      </c>
      <c r="AA442" s="49">
        <v>5680</v>
      </c>
      <c r="AB442" s="49">
        <v>100</v>
      </c>
      <c r="AC442" s="49">
        <v>230</v>
      </c>
      <c r="AD442" s="49">
        <v>580</v>
      </c>
      <c r="AE442" s="49">
        <v>9</v>
      </c>
      <c r="AF442" s="49">
        <v>0.2</v>
      </c>
      <c r="AG442" s="49">
        <v>0</v>
      </c>
      <c r="AH442" s="49">
        <v>1.2</v>
      </c>
      <c r="AI442" s="49">
        <v>0.7</v>
      </c>
      <c r="AJ442" s="49">
        <v>13</v>
      </c>
      <c r="AK442" s="49">
        <v>200</v>
      </c>
      <c r="AL442" s="49">
        <v>800</v>
      </c>
    </row>
    <row r="443" spans="1:38" s="48" customFormat="1" ht="18.75" x14ac:dyDescent="0.3">
      <c r="A443" s="83"/>
      <c r="B443" s="77"/>
      <c r="C443" s="75"/>
      <c r="D443" s="186"/>
      <c r="E443" s="172"/>
      <c r="F443" s="173"/>
      <c r="G443" s="186"/>
      <c r="H443" s="186"/>
      <c r="I443" s="186"/>
      <c r="J443" s="186"/>
      <c r="K443" s="186"/>
      <c r="L443" s="186"/>
      <c r="M443" s="186"/>
      <c r="N443" s="186"/>
      <c r="O443" s="186"/>
      <c r="P443" s="186"/>
      <c r="Q443" s="186"/>
      <c r="R443" s="56"/>
      <c r="S443" s="56"/>
      <c r="T443" s="56"/>
      <c r="U443" s="51"/>
      <c r="V443" s="51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9"/>
    </row>
    <row r="444" spans="1:38" s="48" customFormat="1" ht="18.75" x14ac:dyDescent="0.3">
      <c r="A444" s="83"/>
      <c r="B444" s="77"/>
      <c r="C444" s="75" t="s">
        <v>16</v>
      </c>
      <c r="D444" s="186">
        <v>0</v>
      </c>
      <c r="E444" s="172">
        <v>0</v>
      </c>
      <c r="F444" s="174">
        <v>5.25</v>
      </c>
      <c r="G444" s="82">
        <v>8.1039999999999992</v>
      </c>
      <c r="H444" s="82">
        <v>7.1910000000000007</v>
      </c>
      <c r="I444" s="82">
        <v>22.874000000000002</v>
      </c>
      <c r="J444" s="82">
        <v>35.06</v>
      </c>
      <c r="K444" s="82">
        <v>212.43</v>
      </c>
      <c r="L444" s="82">
        <v>35.14</v>
      </c>
      <c r="M444" s="82">
        <v>41.22</v>
      </c>
      <c r="N444" s="82">
        <v>115.83999999999999</v>
      </c>
      <c r="O444" s="82">
        <v>2.444</v>
      </c>
      <c r="P444" s="82">
        <v>1.0952000000000002</v>
      </c>
      <c r="Q444" s="82">
        <v>0</v>
      </c>
      <c r="R444" s="64">
        <v>8.3999999999999995E-3</v>
      </c>
      <c r="S444" s="64">
        <v>7.1999999999999995E-2</v>
      </c>
      <c r="T444" s="64">
        <v>1.4720000000000002</v>
      </c>
      <c r="U444" s="50">
        <v>15</v>
      </c>
      <c r="V444" s="50">
        <v>128.07</v>
      </c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</row>
    <row r="445" spans="1:38" s="48" customFormat="1" ht="18.75" x14ac:dyDescent="0.3">
      <c r="A445" s="83"/>
      <c r="B445" s="77"/>
      <c r="C445" s="23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23"/>
      <c r="S445" s="23"/>
      <c r="T445" s="23"/>
      <c r="U445" s="2"/>
      <c r="V445" s="2"/>
    </row>
    <row r="446" spans="1:38" s="8" customFormat="1" ht="18.75" x14ac:dyDescent="0.3">
      <c r="A446" s="83"/>
      <c r="B446" s="84"/>
      <c r="C446" s="75" t="s">
        <v>16</v>
      </c>
      <c r="D446" s="186">
        <v>0</v>
      </c>
      <c r="E446" s="67">
        <v>0</v>
      </c>
      <c r="F446" s="81">
        <v>0</v>
      </c>
      <c r="G446" s="82">
        <f t="shared" ref="G446:J446" si="340">SUM(G390:G397)</f>
        <v>33.480000000000004</v>
      </c>
      <c r="H446" s="82">
        <f t="shared" si="340"/>
        <v>36.102000000000004</v>
      </c>
      <c r="I446" s="82">
        <f t="shared" si="340"/>
        <v>23.806000000000001</v>
      </c>
      <c r="J446" s="82">
        <f t="shared" si="340"/>
        <v>216.60000000000002</v>
      </c>
      <c r="K446" s="82"/>
      <c r="L446" s="82">
        <f t="shared" ref="L446:Q446" si="341">SUM(L390:L397)</f>
        <v>27.940000000000005</v>
      </c>
      <c r="M446" s="82">
        <f t="shared" si="341"/>
        <v>52.040000000000006</v>
      </c>
      <c r="N446" s="82">
        <f t="shared" si="341"/>
        <v>354.8</v>
      </c>
      <c r="O446" s="82">
        <f t="shared" si="341"/>
        <v>5.572000000000001</v>
      </c>
      <c r="P446" s="82">
        <f t="shared" si="341"/>
        <v>0</v>
      </c>
      <c r="Q446" s="82">
        <f t="shared" si="341"/>
        <v>0</v>
      </c>
      <c r="R446" s="64"/>
      <c r="S446" s="64">
        <f t="shared" ref="S446:V446" si="342">SUM(S390:S397)</f>
        <v>0.27359999999999995</v>
      </c>
      <c r="T446" s="64">
        <f t="shared" si="342"/>
        <v>8.2051999999999996</v>
      </c>
      <c r="U446" s="50">
        <f t="shared" si="342"/>
        <v>1</v>
      </c>
      <c r="V446" s="50">
        <f t="shared" si="342"/>
        <v>556.16000000000008</v>
      </c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</row>
    <row r="447" spans="1:38" s="48" customFormat="1" ht="37.5" x14ac:dyDescent="0.3">
      <c r="A447" s="83"/>
      <c r="B447" s="187" t="s">
        <v>73</v>
      </c>
      <c r="C447" s="75" t="s">
        <v>28</v>
      </c>
      <c r="D447" s="186">
        <v>0.22800000000000001</v>
      </c>
      <c r="E447" s="67">
        <v>18</v>
      </c>
      <c r="F447" s="72">
        <f>D447*E447</f>
        <v>4.1040000000000001</v>
      </c>
      <c r="G447" s="186">
        <f>W447*D447</f>
        <v>4.5600000000000005</v>
      </c>
      <c r="H447" s="186">
        <f>X447*D447</f>
        <v>0.91200000000000003</v>
      </c>
      <c r="I447" s="186">
        <f>Y447*D447</f>
        <v>37.164000000000001</v>
      </c>
      <c r="J447" s="186">
        <f>Z447*D447</f>
        <v>63.84</v>
      </c>
      <c r="K447" s="186">
        <f>AA448*D447</f>
        <v>34.200000000000003</v>
      </c>
      <c r="L447" s="186">
        <f>AB447*D447</f>
        <v>22.8</v>
      </c>
      <c r="M447" s="186">
        <f>AC447*D447</f>
        <v>52.440000000000005</v>
      </c>
      <c r="N447" s="186">
        <f>AD447*D447</f>
        <v>132.24</v>
      </c>
      <c r="O447" s="186">
        <f>AE447*D447</f>
        <v>2.052</v>
      </c>
      <c r="P447" s="186">
        <f>AF447*D447</f>
        <v>4.5600000000000002E-2</v>
      </c>
      <c r="Q447" s="186">
        <f>AG447*D447</f>
        <v>0</v>
      </c>
      <c r="R447" s="56">
        <f>AH448*D447</f>
        <v>0</v>
      </c>
      <c r="S447" s="56">
        <f>AI447*D447</f>
        <v>0.15959999999999999</v>
      </c>
      <c r="T447" s="56">
        <f>AJ447*D447</f>
        <v>2.964</v>
      </c>
      <c r="U447" s="51">
        <f>AK447*D447</f>
        <v>45.6</v>
      </c>
      <c r="V447" s="51">
        <f>AL447*D447</f>
        <v>182.4</v>
      </c>
      <c r="W447" s="49">
        <v>20</v>
      </c>
      <c r="X447" s="49">
        <v>4</v>
      </c>
      <c r="Y447" s="49">
        <v>163</v>
      </c>
      <c r="Z447" s="49">
        <v>280</v>
      </c>
      <c r="AA447" s="49">
        <v>5680</v>
      </c>
      <c r="AB447" s="49">
        <v>100</v>
      </c>
      <c r="AC447" s="49">
        <v>230</v>
      </c>
      <c r="AD447" s="49">
        <v>580</v>
      </c>
      <c r="AE447" s="49">
        <v>9</v>
      </c>
      <c r="AF447" s="49">
        <v>0.2</v>
      </c>
      <c r="AG447" s="49">
        <v>0</v>
      </c>
      <c r="AH447" s="49">
        <v>1.2</v>
      </c>
      <c r="AI447" s="49">
        <v>0.7</v>
      </c>
      <c r="AJ447" s="49">
        <v>13</v>
      </c>
      <c r="AK447" s="49">
        <v>200</v>
      </c>
      <c r="AL447" s="49">
        <v>800</v>
      </c>
    </row>
    <row r="448" spans="1:38" s="48" customFormat="1" ht="37.5" x14ac:dyDescent="0.3">
      <c r="A448" s="83"/>
      <c r="B448" s="105">
        <v>200</v>
      </c>
      <c r="C448" s="71" t="s">
        <v>18</v>
      </c>
      <c r="D448" s="186">
        <v>8.9999999999999993E-3</v>
      </c>
      <c r="E448" s="67">
        <v>446.53</v>
      </c>
      <c r="F448" s="72">
        <f>D448*E448</f>
        <v>4.0187699999999991</v>
      </c>
      <c r="G448" s="186">
        <f>W448*D448</f>
        <v>4.4999999999999998E-2</v>
      </c>
      <c r="H448" s="186">
        <f>X448*D448</f>
        <v>7.4249999999999998</v>
      </c>
      <c r="I448" s="186">
        <f>Y448*D448</f>
        <v>7.1999999999999995E-2</v>
      </c>
      <c r="J448" s="186">
        <f>Z448*D448</f>
        <v>0.63</v>
      </c>
      <c r="K448" s="186">
        <f>AA448*D448</f>
        <v>1.3499999999999999</v>
      </c>
      <c r="L448" s="186">
        <f>AB448*D448</f>
        <v>1.0799999999999998</v>
      </c>
      <c r="M448" s="186">
        <f>AC448*D448</f>
        <v>3.5999999999999997E-2</v>
      </c>
      <c r="N448" s="186">
        <f>AD448*D448</f>
        <v>1.71</v>
      </c>
      <c r="O448" s="186">
        <f>AE448*D448</f>
        <v>1.7999999999999999E-2</v>
      </c>
      <c r="P448" s="186">
        <f>AF448*D448</f>
        <v>3.4199999999999994E-2</v>
      </c>
      <c r="Q448" s="186">
        <f>AG448*D448</f>
        <v>5.3100000000000001E-2</v>
      </c>
      <c r="R448" s="56">
        <f>AH448*D448</f>
        <v>0</v>
      </c>
      <c r="S448" s="56">
        <f>AI448*D448</f>
        <v>8.9999999999999993E-3</v>
      </c>
      <c r="T448" s="56">
        <f>AJ448*D448</f>
        <v>4.4999999999999997E-3</v>
      </c>
      <c r="U448" s="51">
        <f>AK448*D448</f>
        <v>0</v>
      </c>
      <c r="V448" s="51">
        <f>AL448*D448</f>
        <v>67.319999999999993</v>
      </c>
      <c r="W448" s="49">
        <v>5</v>
      </c>
      <c r="X448" s="49">
        <v>825</v>
      </c>
      <c r="Y448" s="49">
        <v>8</v>
      </c>
      <c r="Z448" s="49">
        <v>70</v>
      </c>
      <c r="AA448" s="49">
        <v>150</v>
      </c>
      <c r="AB448" s="49">
        <v>120</v>
      </c>
      <c r="AC448" s="49">
        <v>4</v>
      </c>
      <c r="AD448" s="49">
        <v>190</v>
      </c>
      <c r="AE448" s="49">
        <v>2</v>
      </c>
      <c r="AF448" s="49">
        <v>3.8</v>
      </c>
      <c r="AG448" s="49">
        <v>5.9</v>
      </c>
      <c r="AH448" s="49">
        <v>0</v>
      </c>
      <c r="AI448" s="49">
        <v>1</v>
      </c>
      <c r="AJ448" s="49">
        <v>0.5</v>
      </c>
      <c r="AK448" s="49">
        <v>0</v>
      </c>
      <c r="AL448" s="49">
        <v>7480</v>
      </c>
    </row>
    <row r="449" spans="1:38" s="48" customFormat="1" ht="18.75" x14ac:dyDescent="0.3">
      <c r="A449" s="83"/>
      <c r="B449" s="105"/>
      <c r="C449" s="75" t="s">
        <v>27</v>
      </c>
      <c r="D449" s="186">
        <v>1E-3</v>
      </c>
      <c r="E449" s="67">
        <v>12.68</v>
      </c>
      <c r="F449" s="72">
        <f>D449*E449</f>
        <v>1.268E-2</v>
      </c>
      <c r="G449" s="186">
        <f>W449*D449</f>
        <v>0.126</v>
      </c>
      <c r="H449" s="186">
        <f>X449*D449</f>
        <v>3.3000000000000002E-2</v>
      </c>
      <c r="I449" s="186">
        <f>Y449*D449</f>
        <v>0.621</v>
      </c>
      <c r="J449" s="186">
        <f>Z449*D449</f>
        <v>0.03</v>
      </c>
      <c r="K449" s="186">
        <f>AA450*D449</f>
        <v>0</v>
      </c>
      <c r="L449" s="186">
        <f>AB449*D449</f>
        <v>0.2</v>
      </c>
      <c r="M449" s="186">
        <f>AC449*D449</f>
        <v>2</v>
      </c>
      <c r="N449" s="186">
        <f>AD449*D449</f>
        <v>2.98</v>
      </c>
      <c r="O449" s="186">
        <f>AE449*D449</f>
        <v>6.7000000000000004E-2</v>
      </c>
      <c r="P449" s="186">
        <f>AF449*D449</f>
        <v>1E-4</v>
      </c>
      <c r="Q449" s="186">
        <f>AG449*D449</f>
        <v>0</v>
      </c>
      <c r="R449" s="56">
        <f>AH450*D449</f>
        <v>0</v>
      </c>
      <c r="S449" s="56">
        <f>AI449*D449</f>
        <v>2E-3</v>
      </c>
      <c r="T449" s="56">
        <f>AJ449*D449</f>
        <v>4.19E-2</v>
      </c>
      <c r="U449" s="51">
        <f>AK449*D449</f>
        <v>0</v>
      </c>
      <c r="V449" s="51">
        <f>AL449*D449</f>
        <v>3.35</v>
      </c>
      <c r="W449" s="49">
        <v>126</v>
      </c>
      <c r="X449" s="49">
        <v>33</v>
      </c>
      <c r="Y449" s="49">
        <v>621</v>
      </c>
      <c r="Z449" s="49">
        <v>30</v>
      </c>
      <c r="AA449" s="49">
        <v>3800</v>
      </c>
      <c r="AB449" s="49">
        <v>200</v>
      </c>
      <c r="AC449" s="49">
        <v>2000</v>
      </c>
      <c r="AD449" s="49">
        <v>2980</v>
      </c>
      <c r="AE449" s="49">
        <v>67</v>
      </c>
      <c r="AF449" s="49">
        <v>0.1</v>
      </c>
      <c r="AG449" s="49">
        <v>0</v>
      </c>
      <c r="AH449" s="49">
        <v>4.3</v>
      </c>
      <c r="AI449" s="49">
        <v>2</v>
      </c>
      <c r="AJ449" s="49">
        <v>41.9</v>
      </c>
      <c r="AK449" s="49">
        <v>0</v>
      </c>
      <c r="AL449" s="49">
        <v>3350</v>
      </c>
    </row>
    <row r="450" spans="1:38" s="48" customFormat="1" ht="18.75" x14ac:dyDescent="0.3">
      <c r="A450" s="83"/>
      <c r="B450" s="84"/>
      <c r="C450" s="75" t="s">
        <v>30</v>
      </c>
      <c r="D450" s="186">
        <v>0</v>
      </c>
      <c r="E450" s="67">
        <v>0</v>
      </c>
      <c r="F450" s="81">
        <f>SUM(F447:F449)</f>
        <v>8.1354499999999987</v>
      </c>
      <c r="G450" s="82">
        <f t="shared" ref="G450:V450" si="343">SUM(G447:G449)</f>
        <v>4.7310000000000008</v>
      </c>
      <c r="H450" s="82">
        <f t="shared" si="343"/>
        <v>8.3699999999999992</v>
      </c>
      <c r="I450" s="82">
        <f t="shared" si="343"/>
        <v>37.857000000000006</v>
      </c>
      <c r="J450" s="82">
        <f t="shared" si="343"/>
        <v>64.5</v>
      </c>
      <c r="K450" s="82">
        <f t="shared" si="343"/>
        <v>35.550000000000004</v>
      </c>
      <c r="L450" s="82">
        <f t="shared" si="343"/>
        <v>24.08</v>
      </c>
      <c r="M450" s="82">
        <f t="shared" si="343"/>
        <v>54.476000000000006</v>
      </c>
      <c r="N450" s="82">
        <f t="shared" si="343"/>
        <v>136.93</v>
      </c>
      <c r="O450" s="82">
        <f t="shared" si="343"/>
        <v>2.137</v>
      </c>
      <c r="P450" s="82">
        <f t="shared" si="343"/>
        <v>7.9899999999999999E-2</v>
      </c>
      <c r="Q450" s="82">
        <f t="shared" si="343"/>
        <v>5.3100000000000001E-2</v>
      </c>
      <c r="R450" s="64">
        <f t="shared" si="343"/>
        <v>0</v>
      </c>
      <c r="S450" s="64">
        <f t="shared" si="343"/>
        <v>0.1706</v>
      </c>
      <c r="T450" s="64">
        <f t="shared" si="343"/>
        <v>3.0104000000000002</v>
      </c>
      <c r="U450" s="50">
        <f t="shared" si="343"/>
        <v>45.6</v>
      </c>
      <c r="V450" s="50">
        <f t="shared" si="343"/>
        <v>253.07</v>
      </c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  <c r="AL450" s="49"/>
    </row>
    <row r="451" spans="1:38" s="48" customFormat="1" ht="18.75" x14ac:dyDescent="0.3">
      <c r="A451" s="64"/>
      <c r="B451" s="187" t="s">
        <v>106</v>
      </c>
      <c r="C451" s="71" t="s">
        <v>160</v>
      </c>
      <c r="D451" s="186">
        <v>0.107</v>
      </c>
      <c r="E451" s="67">
        <v>216.7</v>
      </c>
      <c r="F451" s="72">
        <f t="shared" ref="F451:F453" si="344">D451*E451</f>
        <v>23.186899999999998</v>
      </c>
      <c r="G451" s="186">
        <f t="shared" ref="G451:G453" si="345">W451*D451</f>
        <v>17.12</v>
      </c>
      <c r="H451" s="186">
        <f t="shared" ref="H451:H453" si="346">X451*D451</f>
        <v>0.64200000000000002</v>
      </c>
      <c r="I451" s="186">
        <f t="shared" ref="I451:I453" si="347">Y451*D451</f>
        <v>0</v>
      </c>
      <c r="J451" s="186">
        <f t="shared" ref="J451:J453" si="348">Z451*D451</f>
        <v>107</v>
      </c>
      <c r="K451" s="186">
        <f>AA452*D451</f>
        <v>0</v>
      </c>
      <c r="L451" s="186">
        <f t="shared" ref="L451:L453" si="349">AB451*D451</f>
        <v>26.75</v>
      </c>
      <c r="M451" s="186">
        <f t="shared" ref="M451:M453" si="350">AC451*D451</f>
        <v>32.1</v>
      </c>
      <c r="N451" s="186">
        <f>AD451*D451</f>
        <v>224.7</v>
      </c>
      <c r="O451" s="186">
        <f t="shared" ref="O451:O453" si="351">AE451*D451</f>
        <v>0.64200000000000002</v>
      </c>
      <c r="P451" s="186">
        <f t="shared" ref="P451:P453" si="352">AF451*D451</f>
        <v>0</v>
      </c>
      <c r="Q451" s="186">
        <f t="shared" ref="Q451:Q453" si="353">AG451*D451</f>
        <v>1.0700000000000001E-2</v>
      </c>
      <c r="R451" s="56">
        <f>AH452*D451</f>
        <v>0</v>
      </c>
      <c r="S451" s="56">
        <f t="shared" ref="S451:S453" si="354">AI451*D451</f>
        <v>0.17120000000000002</v>
      </c>
      <c r="T451" s="56">
        <f t="shared" ref="T451:T453" si="355">AJ451*D451</f>
        <v>2.4609999999999999</v>
      </c>
      <c r="U451" s="51">
        <f t="shared" ref="U451:U453" si="356">AK451*D451</f>
        <v>1.07</v>
      </c>
      <c r="V451" s="51">
        <f t="shared" ref="V451:V453" si="357">AL451*D451</f>
        <v>73.83</v>
      </c>
      <c r="W451" s="49">
        <v>160</v>
      </c>
      <c r="X451" s="49">
        <v>6</v>
      </c>
      <c r="Y451" s="49">
        <v>0</v>
      </c>
      <c r="Z451" s="49">
        <v>1000</v>
      </c>
      <c r="AA451" s="49">
        <v>3400</v>
      </c>
      <c r="AB451" s="49">
        <v>250</v>
      </c>
      <c r="AC451" s="49">
        <v>300</v>
      </c>
      <c r="AD451" s="49">
        <v>2100</v>
      </c>
      <c r="AE451" s="49">
        <v>6</v>
      </c>
      <c r="AF451" s="49">
        <v>0</v>
      </c>
      <c r="AG451" s="49">
        <v>0.1</v>
      </c>
      <c r="AH451" s="49">
        <v>0.9</v>
      </c>
      <c r="AI451" s="49">
        <v>1.6</v>
      </c>
      <c r="AJ451" s="49">
        <v>23</v>
      </c>
      <c r="AK451" s="49">
        <v>10</v>
      </c>
      <c r="AL451" s="49">
        <v>690</v>
      </c>
    </row>
    <row r="452" spans="1:38" s="48" customFormat="1" ht="24" customHeight="1" x14ac:dyDescent="0.3">
      <c r="A452" s="83"/>
      <c r="B452" s="105">
        <v>100</v>
      </c>
      <c r="C452" s="71" t="s">
        <v>23</v>
      </c>
      <c r="D452" s="186">
        <v>3.0000000000000001E-3</v>
      </c>
      <c r="E452" s="67">
        <v>91.9</v>
      </c>
      <c r="F452" s="72">
        <f t="shared" si="344"/>
        <v>0.2757</v>
      </c>
      <c r="G452" s="186">
        <f t="shared" si="345"/>
        <v>0</v>
      </c>
      <c r="H452" s="186">
        <f t="shared" si="346"/>
        <v>2.9969999999999999</v>
      </c>
      <c r="I452" s="186">
        <f t="shared" si="347"/>
        <v>0</v>
      </c>
      <c r="J452" s="186">
        <f t="shared" si="348"/>
        <v>0</v>
      </c>
      <c r="K452" s="186"/>
      <c r="L452" s="186">
        <f t="shared" si="349"/>
        <v>0</v>
      </c>
      <c r="M452" s="186">
        <f t="shared" si="350"/>
        <v>0</v>
      </c>
      <c r="N452" s="186"/>
      <c r="O452" s="186">
        <f t="shared" si="351"/>
        <v>0</v>
      </c>
      <c r="P452" s="186">
        <f t="shared" si="352"/>
        <v>0</v>
      </c>
      <c r="Q452" s="186">
        <f t="shared" si="353"/>
        <v>0</v>
      </c>
      <c r="R452" s="56"/>
      <c r="S452" s="56">
        <f t="shared" si="354"/>
        <v>0</v>
      </c>
      <c r="T452" s="56">
        <f t="shared" si="355"/>
        <v>0</v>
      </c>
      <c r="U452" s="51">
        <f t="shared" si="356"/>
        <v>0</v>
      </c>
      <c r="V452" s="51">
        <f t="shared" si="357"/>
        <v>26.97</v>
      </c>
      <c r="W452" s="49">
        <v>0</v>
      </c>
      <c r="X452" s="49">
        <v>999</v>
      </c>
      <c r="Y452" s="49">
        <v>0</v>
      </c>
      <c r="Z452" s="49">
        <v>0</v>
      </c>
      <c r="AA452" s="49">
        <v>0</v>
      </c>
      <c r="AB452" s="49">
        <v>0</v>
      </c>
      <c r="AC452" s="49">
        <v>0</v>
      </c>
      <c r="AD452" s="49">
        <v>0</v>
      </c>
      <c r="AE452" s="49">
        <v>0</v>
      </c>
      <c r="AF452" s="49">
        <v>0</v>
      </c>
      <c r="AG452" s="49">
        <v>0</v>
      </c>
      <c r="AH452" s="49">
        <v>0</v>
      </c>
      <c r="AI452" s="49">
        <v>0</v>
      </c>
      <c r="AJ452" s="49">
        <v>0</v>
      </c>
      <c r="AK452" s="49">
        <v>0</v>
      </c>
      <c r="AL452" s="49">
        <v>8990</v>
      </c>
    </row>
    <row r="453" spans="1:38" s="48" customFormat="1" ht="18.75" x14ac:dyDescent="0.3">
      <c r="A453" s="83"/>
      <c r="B453" s="105"/>
      <c r="C453" s="75" t="s">
        <v>27</v>
      </c>
      <c r="D453" s="186">
        <v>1E-3</v>
      </c>
      <c r="E453" s="67">
        <v>12.68</v>
      </c>
      <c r="F453" s="72">
        <f t="shared" si="344"/>
        <v>1.268E-2</v>
      </c>
      <c r="G453" s="186">
        <f t="shared" si="345"/>
        <v>0</v>
      </c>
      <c r="H453" s="186">
        <f t="shared" si="346"/>
        <v>0</v>
      </c>
      <c r="I453" s="186">
        <f t="shared" si="347"/>
        <v>0</v>
      </c>
      <c r="J453" s="186">
        <f t="shared" si="348"/>
        <v>0</v>
      </c>
      <c r="K453" s="186"/>
      <c r="L453" s="186">
        <f t="shared" si="349"/>
        <v>0</v>
      </c>
      <c r="M453" s="186">
        <f t="shared" si="350"/>
        <v>0</v>
      </c>
      <c r="N453" s="186">
        <f>AD453*D453</f>
        <v>0</v>
      </c>
      <c r="O453" s="186">
        <f t="shared" si="351"/>
        <v>0</v>
      </c>
      <c r="P453" s="186">
        <f t="shared" si="352"/>
        <v>0</v>
      </c>
      <c r="Q453" s="186">
        <f t="shared" si="353"/>
        <v>0</v>
      </c>
      <c r="R453" s="56"/>
      <c r="S453" s="56">
        <f t="shared" si="354"/>
        <v>0</v>
      </c>
      <c r="T453" s="56">
        <f t="shared" si="355"/>
        <v>0</v>
      </c>
      <c r="U453" s="51">
        <f t="shared" si="356"/>
        <v>0</v>
      </c>
      <c r="V453" s="51">
        <f t="shared" si="357"/>
        <v>0</v>
      </c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9"/>
    </row>
    <row r="454" spans="1:38" s="48" customFormat="1" ht="18.75" x14ac:dyDescent="0.3">
      <c r="A454" s="56"/>
      <c r="B454" s="190"/>
      <c r="C454" s="106" t="s">
        <v>30</v>
      </c>
      <c r="D454" s="186"/>
      <c r="E454" s="186"/>
      <c r="F454" s="95">
        <v>23.48</v>
      </c>
      <c r="G454" s="107">
        <f>SUM(G451:G453)</f>
        <v>17.12</v>
      </c>
      <c r="H454" s="107">
        <f>SUM(H451:H453)</f>
        <v>3.6389999999999998</v>
      </c>
      <c r="I454" s="107">
        <f>SUM(I451:I453)</f>
        <v>0</v>
      </c>
      <c r="J454" s="107">
        <f>SUM(J451:J453)</f>
        <v>107</v>
      </c>
      <c r="K454" s="107"/>
      <c r="L454" s="107">
        <f t="shared" ref="L454:Q454" si="358">SUM(L451:L453)</f>
        <v>26.75</v>
      </c>
      <c r="M454" s="107">
        <f t="shared" si="358"/>
        <v>32.1</v>
      </c>
      <c r="N454" s="107">
        <f t="shared" si="358"/>
        <v>224.7</v>
      </c>
      <c r="O454" s="107">
        <f t="shared" si="358"/>
        <v>0.64200000000000002</v>
      </c>
      <c r="P454" s="107">
        <f t="shared" si="358"/>
        <v>0</v>
      </c>
      <c r="Q454" s="107">
        <f t="shared" si="358"/>
        <v>1.0700000000000001E-2</v>
      </c>
      <c r="R454" s="108"/>
      <c r="S454" s="108">
        <f>SUM(S451:S453)</f>
        <v>0.17120000000000002</v>
      </c>
      <c r="T454" s="108">
        <f>SUM(T451:T453)</f>
        <v>2.4609999999999999</v>
      </c>
      <c r="U454" s="12">
        <f>SUM(U451:U453)</f>
        <v>1.07</v>
      </c>
      <c r="V454" s="12">
        <f>SUM(V451:V453)</f>
        <v>100.8</v>
      </c>
    </row>
    <row r="455" spans="1:38" ht="18.75" x14ac:dyDescent="0.3">
      <c r="A455" s="83"/>
      <c r="B455" s="102" t="s">
        <v>9</v>
      </c>
      <c r="C455" s="75" t="s">
        <v>14</v>
      </c>
      <c r="D455" s="66">
        <v>1E-3</v>
      </c>
      <c r="E455" s="67">
        <v>370.5</v>
      </c>
      <c r="F455" s="72">
        <f>D455*E455</f>
        <v>0.3705</v>
      </c>
      <c r="G455" s="66">
        <f>W455*D455</f>
        <v>1.8000000000000002E-2</v>
      </c>
      <c r="H455" s="66">
        <f>X455*D455</f>
        <v>0</v>
      </c>
      <c r="I455" s="66">
        <f>Y455*D455</f>
        <v>0.66</v>
      </c>
      <c r="J455" s="66">
        <f>Z455*D455</f>
        <v>1.17</v>
      </c>
      <c r="K455" s="66">
        <f>AA456*D455</f>
        <v>0.03</v>
      </c>
      <c r="L455" s="66">
        <f>AB455*D455</f>
        <v>0.8</v>
      </c>
      <c r="M455" s="66">
        <f>AC455*D455</f>
        <v>0.42</v>
      </c>
      <c r="N455" s="66">
        <f>AD455*D455</f>
        <v>1.29</v>
      </c>
      <c r="O455" s="66">
        <f>AE455*D455</f>
        <v>0.03</v>
      </c>
      <c r="P455" s="66">
        <f>AF455*D455</f>
        <v>0</v>
      </c>
      <c r="Q455" s="66">
        <f>AG455*D455</f>
        <v>0</v>
      </c>
      <c r="R455" s="56">
        <f>AH456*D455</f>
        <v>0</v>
      </c>
      <c r="S455" s="56">
        <f>AI455*D455</f>
        <v>8.0000000000000004E-4</v>
      </c>
      <c r="T455" s="56">
        <f>AJ455*D455</f>
        <v>5.0000000000000001E-3</v>
      </c>
      <c r="U455" s="13">
        <f>AK455*D455</f>
        <v>0</v>
      </c>
      <c r="V455" s="13">
        <f>AL455*D455</f>
        <v>2.62</v>
      </c>
      <c r="W455" s="10">
        <v>18</v>
      </c>
      <c r="X455" s="10">
        <v>0</v>
      </c>
      <c r="Y455" s="10">
        <v>660</v>
      </c>
      <c r="Z455" s="10">
        <v>1170</v>
      </c>
      <c r="AA455" s="10">
        <v>8600</v>
      </c>
      <c r="AB455" s="10">
        <v>800</v>
      </c>
      <c r="AC455" s="10">
        <v>420</v>
      </c>
      <c r="AD455" s="10">
        <v>1290</v>
      </c>
      <c r="AE455" s="10">
        <v>30</v>
      </c>
      <c r="AF455" s="10">
        <v>0</v>
      </c>
      <c r="AG455" s="10">
        <v>0</v>
      </c>
      <c r="AH455" s="10">
        <v>1.5</v>
      </c>
      <c r="AI455" s="10">
        <v>0.8</v>
      </c>
      <c r="AJ455" s="10">
        <v>5</v>
      </c>
      <c r="AK455" s="10">
        <v>0</v>
      </c>
      <c r="AL455" s="10">
        <v>2620</v>
      </c>
    </row>
    <row r="456" spans="1:38" ht="18.75" x14ac:dyDescent="0.3">
      <c r="A456" s="83"/>
      <c r="B456" s="105">
        <v>200</v>
      </c>
      <c r="C456" s="75" t="s">
        <v>15</v>
      </c>
      <c r="D456" s="66">
        <v>1.4999999999999999E-2</v>
      </c>
      <c r="E456" s="67">
        <v>45.83</v>
      </c>
      <c r="F456" s="72">
        <f>D456*E456</f>
        <v>0.68744999999999989</v>
      </c>
      <c r="G456" s="66">
        <f>W456*D456</f>
        <v>0</v>
      </c>
      <c r="H456" s="66">
        <f>X456*D456</f>
        <v>0</v>
      </c>
      <c r="I456" s="66">
        <f>Y456*D456</f>
        <v>14.969999999999999</v>
      </c>
      <c r="J456" s="66">
        <f>Z456*D456</f>
        <v>0.15</v>
      </c>
      <c r="K456" s="66">
        <f>AA456*D456</f>
        <v>0.44999999999999996</v>
      </c>
      <c r="L456" s="66">
        <f>AB456*D456</f>
        <v>0.3</v>
      </c>
      <c r="M456" s="66">
        <f>AC456*D456</f>
        <v>0</v>
      </c>
      <c r="N456" s="66">
        <f>AD456*D456</f>
        <v>0</v>
      </c>
      <c r="O456" s="66">
        <f>AE456*D456</f>
        <v>4.4999999999999998E-2</v>
      </c>
      <c r="P456" s="66">
        <f>AF456*D456</f>
        <v>0</v>
      </c>
      <c r="Q456" s="66">
        <f>AG456*D456</f>
        <v>0</v>
      </c>
      <c r="R456" s="56">
        <f>AH456*D456</f>
        <v>0</v>
      </c>
      <c r="S456" s="56">
        <f>AI456*D456</f>
        <v>0</v>
      </c>
      <c r="T456" s="56">
        <f>AJ456*D456</f>
        <v>0</v>
      </c>
      <c r="U456" s="13">
        <f>AK456*D456</f>
        <v>0</v>
      </c>
      <c r="V456" s="13">
        <f>AL456*D456</f>
        <v>56.85</v>
      </c>
      <c r="W456" s="10">
        <v>0</v>
      </c>
      <c r="X456" s="10">
        <v>0</v>
      </c>
      <c r="Y456" s="10">
        <v>998</v>
      </c>
      <c r="Z456" s="10">
        <v>10</v>
      </c>
      <c r="AA456" s="10">
        <v>30</v>
      </c>
      <c r="AB456" s="10">
        <v>20</v>
      </c>
      <c r="AC456" s="10">
        <v>0</v>
      </c>
      <c r="AD456" s="10">
        <v>0</v>
      </c>
      <c r="AE456" s="10">
        <v>3</v>
      </c>
      <c r="AF456" s="10">
        <v>0</v>
      </c>
      <c r="AG456" s="10">
        <v>0</v>
      </c>
      <c r="AH456" s="10">
        <v>0</v>
      </c>
      <c r="AI456" s="10">
        <v>0</v>
      </c>
      <c r="AJ456" s="10">
        <v>0</v>
      </c>
      <c r="AK456" s="10">
        <v>0</v>
      </c>
      <c r="AL456" s="10">
        <v>3790</v>
      </c>
    </row>
    <row r="457" spans="1:38" ht="18.75" x14ac:dyDescent="0.3">
      <c r="A457" s="83"/>
      <c r="B457" s="55"/>
      <c r="C457" s="75" t="s">
        <v>16</v>
      </c>
      <c r="D457" s="66">
        <v>0</v>
      </c>
      <c r="E457" s="67">
        <v>0</v>
      </c>
      <c r="F457" s="81">
        <f t="shared" ref="F457:V457" si="359">SUM(F455:F456)</f>
        <v>1.0579499999999999</v>
      </c>
      <c r="G457" s="82">
        <f t="shared" si="359"/>
        <v>1.8000000000000002E-2</v>
      </c>
      <c r="H457" s="82">
        <f t="shared" si="359"/>
        <v>0</v>
      </c>
      <c r="I457" s="82">
        <f t="shared" si="359"/>
        <v>15.629999999999999</v>
      </c>
      <c r="J457" s="82">
        <f t="shared" si="359"/>
        <v>1.3199999999999998</v>
      </c>
      <c r="K457" s="82">
        <f t="shared" si="359"/>
        <v>0.48</v>
      </c>
      <c r="L457" s="82">
        <f t="shared" si="359"/>
        <v>1.1000000000000001</v>
      </c>
      <c r="M457" s="82">
        <f t="shared" si="359"/>
        <v>0.42</v>
      </c>
      <c r="N457" s="82">
        <f t="shared" si="359"/>
        <v>1.29</v>
      </c>
      <c r="O457" s="82">
        <f t="shared" si="359"/>
        <v>7.4999999999999997E-2</v>
      </c>
      <c r="P457" s="82">
        <f t="shared" si="359"/>
        <v>0</v>
      </c>
      <c r="Q457" s="82">
        <f t="shared" si="359"/>
        <v>0</v>
      </c>
      <c r="R457" s="64">
        <f t="shared" si="359"/>
        <v>0</v>
      </c>
      <c r="S457" s="64">
        <f t="shared" si="359"/>
        <v>8.0000000000000004E-4</v>
      </c>
      <c r="T457" s="64">
        <f t="shared" si="359"/>
        <v>5.0000000000000001E-3</v>
      </c>
      <c r="U457" s="11">
        <f t="shared" si="359"/>
        <v>0</v>
      </c>
      <c r="V457" s="11">
        <f t="shared" si="359"/>
        <v>59.47</v>
      </c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</row>
    <row r="458" spans="1:38" s="26" customFormat="1" ht="14.25" customHeight="1" x14ac:dyDescent="0.3">
      <c r="A458" s="98"/>
      <c r="B458" s="55" t="s">
        <v>37</v>
      </c>
      <c r="C458" s="56"/>
      <c r="D458" s="82">
        <v>5.5E-2</v>
      </c>
      <c r="E458" s="110">
        <v>35.08</v>
      </c>
      <c r="F458" s="81">
        <f>D458*E458</f>
        <v>1.9294</v>
      </c>
      <c r="G458" s="82">
        <f>W458*D458</f>
        <v>2.6949999999999998</v>
      </c>
      <c r="H458" s="82">
        <f>X458*D458</f>
        <v>0.55000000000000004</v>
      </c>
      <c r="I458" s="82">
        <f>Y458*D458</f>
        <v>25.3</v>
      </c>
      <c r="J458" s="82">
        <f>Z458*D458</f>
        <v>231</v>
      </c>
      <c r="K458" s="82">
        <f>AA460*D458</f>
        <v>0</v>
      </c>
      <c r="L458" s="82">
        <f>AB458*D458</f>
        <v>9.9</v>
      </c>
      <c r="M458" s="82">
        <f>AC458*D458</f>
        <v>11</v>
      </c>
      <c r="N458" s="82">
        <f>AD458*D458</f>
        <v>50.6</v>
      </c>
      <c r="O458" s="82">
        <f>AE458*D458</f>
        <v>1.595</v>
      </c>
      <c r="P458" s="82">
        <f>AF458*D458</f>
        <v>0</v>
      </c>
      <c r="Q458" s="82">
        <f>AG458*D458</f>
        <v>0</v>
      </c>
      <c r="R458" s="64">
        <f>AH460*D458</f>
        <v>0</v>
      </c>
      <c r="S458" s="64">
        <f>AI458*D458</f>
        <v>1.6500000000000001E-2</v>
      </c>
      <c r="T458" s="64">
        <f>AJ458*D458</f>
        <v>0.374</v>
      </c>
      <c r="U458" s="11">
        <f>AK458*D458</f>
        <v>0</v>
      </c>
      <c r="V458" s="11">
        <f>AL458*D458</f>
        <v>121</v>
      </c>
      <c r="W458" s="10">
        <v>49</v>
      </c>
      <c r="X458" s="10">
        <v>10</v>
      </c>
      <c r="Y458" s="10">
        <v>460</v>
      </c>
      <c r="Z458" s="10">
        <v>4200</v>
      </c>
      <c r="AA458" s="10">
        <v>1430</v>
      </c>
      <c r="AB458" s="10">
        <v>180</v>
      </c>
      <c r="AC458" s="10">
        <v>200</v>
      </c>
      <c r="AD458" s="10">
        <v>920</v>
      </c>
      <c r="AE458" s="10">
        <v>29</v>
      </c>
      <c r="AF458" s="10">
        <v>0</v>
      </c>
      <c r="AG458" s="10">
        <v>0</v>
      </c>
      <c r="AH458" s="10">
        <v>0.9</v>
      </c>
      <c r="AI458" s="10">
        <v>0.3</v>
      </c>
      <c r="AJ458" s="10">
        <v>6.8</v>
      </c>
      <c r="AK458" s="10">
        <v>0</v>
      </c>
      <c r="AL458" s="10">
        <v>2200</v>
      </c>
    </row>
    <row r="459" spans="1:38" s="26" customFormat="1" ht="14.25" customHeight="1" x14ac:dyDescent="0.3">
      <c r="A459" s="170"/>
      <c r="B459" s="55" t="s">
        <v>151</v>
      </c>
      <c r="C459" s="56"/>
      <c r="D459" s="82">
        <v>0.2</v>
      </c>
      <c r="E459" s="110">
        <v>95</v>
      </c>
      <c r="F459" s="81">
        <v>19</v>
      </c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64"/>
      <c r="S459" s="64"/>
      <c r="T459" s="64"/>
      <c r="U459" s="50"/>
      <c r="V459" s="50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</row>
    <row r="460" spans="1:38" ht="18.75" x14ac:dyDescent="0.3">
      <c r="A460" s="77"/>
      <c r="B460" s="203" t="s">
        <v>38</v>
      </c>
      <c r="C460" s="204"/>
      <c r="D460" s="99"/>
      <c r="E460" s="99"/>
      <c r="F460" s="114">
        <v>58.86</v>
      </c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111"/>
      <c r="S460" s="111"/>
      <c r="T460" s="111"/>
      <c r="U460" s="33"/>
      <c r="V460" s="33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</row>
    <row r="461" spans="1:38" ht="37.5" x14ac:dyDescent="0.3">
      <c r="A461" s="77"/>
      <c r="B461" s="116" t="s">
        <v>66</v>
      </c>
      <c r="C461" s="117"/>
      <c r="D461" s="118"/>
      <c r="E461" s="118"/>
      <c r="F461" s="119">
        <f>SUM(F434,F460)</f>
        <v>71.985550000000003</v>
      </c>
      <c r="G461" s="118">
        <f t="shared" ref="G461:V461" si="360">G434+G460</f>
        <v>9.4700000000000006</v>
      </c>
      <c r="H461" s="118">
        <f t="shared" si="360"/>
        <v>9.5479999999999983</v>
      </c>
      <c r="I461" s="118">
        <f t="shared" si="360"/>
        <v>69.644999999999996</v>
      </c>
      <c r="J461" s="118">
        <f t="shared" si="360"/>
        <v>225.25</v>
      </c>
      <c r="K461" s="118">
        <f t="shared" si="360"/>
        <v>152.03</v>
      </c>
      <c r="L461" s="118">
        <f t="shared" si="360"/>
        <v>138.17000000000002</v>
      </c>
      <c r="M461" s="118">
        <f t="shared" si="360"/>
        <v>52.95</v>
      </c>
      <c r="N461" s="118">
        <f t="shared" si="360"/>
        <v>197.18</v>
      </c>
      <c r="O461" s="118">
        <f t="shared" si="360"/>
        <v>1.7669999999999999</v>
      </c>
      <c r="P461" s="118">
        <f t="shared" si="360"/>
        <v>4.5200000000000004E-2</v>
      </c>
      <c r="Q461" s="118">
        <f t="shared" si="360"/>
        <v>3.9500000000000007E-2</v>
      </c>
      <c r="R461" s="115">
        <f t="shared" si="360"/>
        <v>4.0000000000000008E-2</v>
      </c>
      <c r="S461" s="115">
        <f t="shared" si="360"/>
        <v>0.18740000000000001</v>
      </c>
      <c r="T461" s="115">
        <f t="shared" si="360"/>
        <v>1.2109999999999999</v>
      </c>
      <c r="U461" s="34">
        <f t="shared" si="360"/>
        <v>1.3</v>
      </c>
      <c r="V461" s="34">
        <f t="shared" si="360"/>
        <v>419.02499999999998</v>
      </c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</row>
    <row r="462" spans="1:38" ht="18.75" x14ac:dyDescent="0.3">
      <c r="A462" s="79"/>
      <c r="B462" s="62" t="s">
        <v>141</v>
      </c>
      <c r="C462" s="23"/>
      <c r="D462" s="63"/>
      <c r="E462" s="59"/>
      <c r="F462" s="60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23"/>
      <c r="S462" s="23"/>
      <c r="T462" s="23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</row>
    <row r="463" spans="1:38" ht="18.75" x14ac:dyDescent="0.3">
      <c r="A463" s="64"/>
      <c r="B463" s="65" t="s">
        <v>0</v>
      </c>
      <c r="C463" s="64"/>
      <c r="D463" s="66"/>
      <c r="E463" s="67"/>
      <c r="F463" s="67"/>
      <c r="G463" s="221" t="s">
        <v>40</v>
      </c>
      <c r="H463" s="221" t="s">
        <v>41</v>
      </c>
      <c r="I463" s="222" t="s">
        <v>42</v>
      </c>
      <c r="J463" s="221" t="s">
        <v>43</v>
      </c>
      <c r="K463" s="221"/>
      <c r="L463" s="221"/>
      <c r="M463" s="221"/>
      <c r="N463" s="221"/>
      <c r="O463" s="221"/>
      <c r="P463" s="196" t="s">
        <v>50</v>
      </c>
      <c r="Q463" s="197"/>
      <c r="R463" s="197"/>
      <c r="S463" s="197"/>
      <c r="T463" s="198"/>
      <c r="U463" s="32"/>
      <c r="V463" s="228" t="s">
        <v>52</v>
      </c>
      <c r="W463" s="9"/>
      <c r="X463" s="10"/>
      <c r="Y463" s="9"/>
      <c r="Z463" s="10"/>
      <c r="AA463" s="9"/>
      <c r="AB463" s="10"/>
      <c r="AC463" s="9"/>
      <c r="AD463" s="10"/>
      <c r="AE463" s="9"/>
      <c r="AF463" s="10"/>
      <c r="AG463" s="9"/>
      <c r="AH463" s="10"/>
      <c r="AI463" s="9"/>
      <c r="AJ463" s="10"/>
      <c r="AK463" s="10"/>
      <c r="AL463" s="10"/>
    </row>
    <row r="464" spans="1:38" ht="37.5" x14ac:dyDescent="0.3">
      <c r="A464" s="64"/>
      <c r="B464" s="70"/>
      <c r="C464" s="71" t="s">
        <v>10</v>
      </c>
      <c r="D464" s="66" t="s">
        <v>11</v>
      </c>
      <c r="E464" s="67" t="s">
        <v>12</v>
      </c>
      <c r="F464" s="72" t="s">
        <v>13</v>
      </c>
      <c r="G464" s="221"/>
      <c r="H464" s="221"/>
      <c r="I464" s="222"/>
      <c r="J464" s="66" t="s">
        <v>44</v>
      </c>
      <c r="K464" s="66" t="s">
        <v>45</v>
      </c>
      <c r="L464" s="66" t="s">
        <v>46</v>
      </c>
      <c r="M464" s="66" t="s">
        <v>47</v>
      </c>
      <c r="N464" s="66" t="s">
        <v>48</v>
      </c>
      <c r="O464" s="66" t="s">
        <v>49</v>
      </c>
      <c r="P464" s="66" t="s">
        <v>51</v>
      </c>
      <c r="Q464" s="66" t="s">
        <v>4</v>
      </c>
      <c r="R464" s="56" t="s">
        <v>5</v>
      </c>
      <c r="S464" s="56" t="s">
        <v>6</v>
      </c>
      <c r="T464" s="56" t="s">
        <v>7</v>
      </c>
      <c r="U464" s="13" t="s">
        <v>8</v>
      </c>
      <c r="V464" s="228"/>
      <c r="W464" s="10" t="s">
        <v>1</v>
      </c>
      <c r="X464" s="10" t="s">
        <v>2</v>
      </c>
      <c r="Y464" s="10" t="s">
        <v>3</v>
      </c>
      <c r="Z464" s="10" t="s">
        <v>44</v>
      </c>
      <c r="AA464" s="10" t="s">
        <v>45</v>
      </c>
      <c r="AB464" s="10" t="s">
        <v>46</v>
      </c>
      <c r="AC464" s="10" t="s">
        <v>47</v>
      </c>
      <c r="AD464" s="10" t="s">
        <v>48</v>
      </c>
      <c r="AE464" s="10" t="s">
        <v>49</v>
      </c>
      <c r="AF464" s="10" t="s">
        <v>55</v>
      </c>
      <c r="AG464" s="10" t="s">
        <v>4</v>
      </c>
      <c r="AH464" s="10" t="s">
        <v>5</v>
      </c>
      <c r="AI464" s="10" t="s">
        <v>6</v>
      </c>
      <c r="AJ464" s="10" t="s">
        <v>7</v>
      </c>
      <c r="AK464" s="10" t="s">
        <v>8</v>
      </c>
      <c r="AL464" s="9" t="s">
        <v>56</v>
      </c>
    </row>
    <row r="465" spans="1:38" ht="56.25" x14ac:dyDescent="0.3">
      <c r="A465" s="64"/>
      <c r="B465" s="74" t="s">
        <v>115</v>
      </c>
      <c r="C465" s="75" t="s">
        <v>60</v>
      </c>
      <c r="D465" s="66">
        <v>0.1</v>
      </c>
      <c r="E465" s="67">
        <v>59.08</v>
      </c>
      <c r="F465" s="72">
        <f>D465*E465</f>
        <v>5.9080000000000004</v>
      </c>
      <c r="G465" s="66">
        <f>W465*D465</f>
        <v>2.8000000000000003</v>
      </c>
      <c r="H465" s="66">
        <f>X465*D465</f>
        <v>3.2</v>
      </c>
      <c r="I465" s="66">
        <f>Y465*D465</f>
        <v>4.7</v>
      </c>
      <c r="J465" s="66">
        <f>Z465*D465</f>
        <v>50</v>
      </c>
      <c r="K465" s="66">
        <f>AA465*D465</f>
        <v>146</v>
      </c>
      <c r="L465" s="66">
        <f>AB465*D465</f>
        <v>120</v>
      </c>
      <c r="M465" s="66">
        <f>AC465*D465</f>
        <v>14</v>
      </c>
      <c r="N465" s="66">
        <f>AD465*D465</f>
        <v>90</v>
      </c>
      <c r="O465" s="66">
        <f>AE465*D465</f>
        <v>0.06</v>
      </c>
      <c r="P465" s="66">
        <f>AF465*D465</f>
        <v>2.0000000000000004E-2</v>
      </c>
      <c r="Q465" s="66">
        <f>AG465*D465</f>
        <v>1.0000000000000002E-2</v>
      </c>
      <c r="R465" s="56">
        <f>AH465*D465</f>
        <v>4.0000000000000008E-2</v>
      </c>
      <c r="S465" s="56">
        <f>AI465*D465</f>
        <v>0.15000000000000002</v>
      </c>
      <c r="T465" s="56">
        <f>AJ465*D465</f>
        <v>0.1</v>
      </c>
      <c r="U465" s="13">
        <f>AK465*D465</f>
        <v>1.3</v>
      </c>
      <c r="V465" s="13">
        <f>AL465*D465</f>
        <v>58</v>
      </c>
      <c r="W465" s="10">
        <v>28</v>
      </c>
      <c r="X465" s="10">
        <v>32</v>
      </c>
      <c r="Y465" s="10">
        <v>47</v>
      </c>
      <c r="Z465" s="10">
        <v>500</v>
      </c>
      <c r="AA465" s="10">
        <v>1460</v>
      </c>
      <c r="AB465" s="10">
        <v>1200</v>
      </c>
      <c r="AC465" s="10">
        <v>140</v>
      </c>
      <c r="AD465" s="10">
        <v>900</v>
      </c>
      <c r="AE465" s="10">
        <v>0.6</v>
      </c>
      <c r="AF465" s="10">
        <v>0.2</v>
      </c>
      <c r="AG465" s="10">
        <v>0.1</v>
      </c>
      <c r="AH465" s="10">
        <v>0.4</v>
      </c>
      <c r="AI465" s="10">
        <v>1.5</v>
      </c>
      <c r="AJ465" s="10">
        <v>1</v>
      </c>
      <c r="AK465" s="10">
        <v>13</v>
      </c>
      <c r="AL465" s="10">
        <v>580</v>
      </c>
    </row>
    <row r="466" spans="1:38" ht="18.75" x14ac:dyDescent="0.3">
      <c r="A466" s="64"/>
      <c r="B466" s="171">
        <v>200</v>
      </c>
      <c r="C466" s="75" t="s">
        <v>29</v>
      </c>
      <c r="D466" s="66">
        <v>1.6E-2</v>
      </c>
      <c r="E466" s="67">
        <v>31.37</v>
      </c>
      <c r="F466" s="72">
        <f>D466*E466</f>
        <v>0.50192000000000003</v>
      </c>
      <c r="G466" s="66">
        <f>W466*D466</f>
        <v>1.6640000000000001</v>
      </c>
      <c r="H466" s="66">
        <f>X466*D466</f>
        <v>0.17599999999999999</v>
      </c>
      <c r="I466" s="66">
        <f>Y466*D466</f>
        <v>11.152000000000001</v>
      </c>
      <c r="J466" s="66">
        <f>Z466*D466</f>
        <v>0.48</v>
      </c>
      <c r="K466" s="66">
        <f>AA467*D466</f>
        <v>2.4</v>
      </c>
      <c r="L466" s="66">
        <f>AB466*D466</f>
        <v>3.04</v>
      </c>
      <c r="M466" s="66">
        <f>AC466*D466</f>
        <v>2.56</v>
      </c>
      <c r="N466" s="66">
        <f>AD466*D466</f>
        <v>13.92</v>
      </c>
      <c r="O466" s="66">
        <f>AE466*D466</f>
        <v>0.25600000000000001</v>
      </c>
      <c r="P466" s="66">
        <f>AF466*D466</f>
        <v>0</v>
      </c>
      <c r="Q466" s="66">
        <f>AG466*D466</f>
        <v>0</v>
      </c>
      <c r="R466" s="56">
        <f>AH467*D466</f>
        <v>0</v>
      </c>
      <c r="S466" s="56">
        <f>AI466*D466</f>
        <v>6.4000000000000003E-3</v>
      </c>
      <c r="T466" s="56">
        <f>AJ466*D466</f>
        <v>0.19359999999999999</v>
      </c>
      <c r="U466" s="13">
        <f>AK466*D466</f>
        <v>0</v>
      </c>
      <c r="V466" s="13">
        <f>AL466*D466</f>
        <v>53.92</v>
      </c>
      <c r="W466" s="10">
        <v>104</v>
      </c>
      <c r="X466" s="10">
        <v>11</v>
      </c>
      <c r="Y466" s="10">
        <v>697</v>
      </c>
      <c r="Z466" s="10">
        <v>30</v>
      </c>
      <c r="AA466" s="10">
        <v>1230</v>
      </c>
      <c r="AB466" s="10">
        <v>190</v>
      </c>
      <c r="AC466" s="10">
        <v>160</v>
      </c>
      <c r="AD466" s="10">
        <v>870</v>
      </c>
      <c r="AE466" s="10">
        <v>16</v>
      </c>
      <c r="AF466" s="10">
        <v>0</v>
      </c>
      <c r="AG466" s="10">
        <v>0</v>
      </c>
      <c r="AH466" s="10">
        <v>1.7</v>
      </c>
      <c r="AI466" s="10">
        <v>0.4</v>
      </c>
      <c r="AJ466" s="10">
        <v>12.1</v>
      </c>
      <c r="AK466" s="10">
        <v>0</v>
      </c>
      <c r="AL466" s="10">
        <v>3370</v>
      </c>
    </row>
    <row r="467" spans="1:38" ht="37.5" x14ac:dyDescent="0.3">
      <c r="A467" s="96"/>
      <c r="B467" s="78"/>
      <c r="C467" s="71" t="s">
        <v>18</v>
      </c>
      <c r="D467" s="66">
        <v>2E-3</v>
      </c>
      <c r="E467" s="67">
        <v>446.53</v>
      </c>
      <c r="F467" s="72">
        <f>D467*E467</f>
        <v>0.89305999999999996</v>
      </c>
      <c r="G467" s="66">
        <f>W467*D467</f>
        <v>0.01</v>
      </c>
      <c r="H467" s="66">
        <f>X467*D467</f>
        <v>1.6500000000000001</v>
      </c>
      <c r="I467" s="66">
        <f>Y467*D467</f>
        <v>1.6E-2</v>
      </c>
      <c r="J467" s="66">
        <f>Z467*D467</f>
        <v>0.14000000000000001</v>
      </c>
      <c r="K467" s="66">
        <f>AA467*D467</f>
        <v>0.3</v>
      </c>
      <c r="L467" s="66">
        <f>AB467*D467</f>
        <v>0.24</v>
      </c>
      <c r="M467" s="66">
        <f>AC467*D467</f>
        <v>8.0000000000000002E-3</v>
      </c>
      <c r="N467" s="66">
        <f>AD467*D467</f>
        <v>0.38</v>
      </c>
      <c r="O467" s="66">
        <f>AE467*D467</f>
        <v>4.0000000000000001E-3</v>
      </c>
      <c r="P467" s="66">
        <f>AF467*D467</f>
        <v>7.6E-3</v>
      </c>
      <c r="Q467" s="66">
        <f>AG467*D467</f>
        <v>1.1800000000000001E-2</v>
      </c>
      <c r="R467" s="56">
        <f>AH467*D467</f>
        <v>0</v>
      </c>
      <c r="S467" s="56">
        <f>AI467*D467</f>
        <v>2E-3</v>
      </c>
      <c r="T467" s="56">
        <f>AJ467*D467</f>
        <v>1E-3</v>
      </c>
      <c r="U467" s="13">
        <f>AK467*D467</f>
        <v>0</v>
      </c>
      <c r="V467" s="13">
        <f>AL467*D467</f>
        <v>14.96</v>
      </c>
      <c r="W467" s="10">
        <v>5</v>
      </c>
      <c r="X467" s="10">
        <v>825</v>
      </c>
      <c r="Y467" s="10">
        <v>8</v>
      </c>
      <c r="Z467" s="10">
        <v>70</v>
      </c>
      <c r="AA467" s="10">
        <v>150</v>
      </c>
      <c r="AB467" s="10">
        <v>120</v>
      </c>
      <c r="AC467" s="10">
        <v>4</v>
      </c>
      <c r="AD467" s="10">
        <v>190</v>
      </c>
      <c r="AE467" s="10">
        <v>2</v>
      </c>
      <c r="AF467" s="10">
        <v>3.8</v>
      </c>
      <c r="AG467" s="10">
        <v>5.9</v>
      </c>
      <c r="AH467" s="10">
        <v>0</v>
      </c>
      <c r="AI467" s="10">
        <v>1</v>
      </c>
      <c r="AJ467" s="10">
        <v>0.5</v>
      </c>
      <c r="AK467" s="10">
        <v>0</v>
      </c>
      <c r="AL467" s="10">
        <v>7480</v>
      </c>
    </row>
    <row r="468" spans="1:38" ht="18.75" x14ac:dyDescent="0.3">
      <c r="A468" s="96"/>
      <c r="B468" s="78"/>
      <c r="C468" s="75" t="s">
        <v>15</v>
      </c>
      <c r="D468" s="66">
        <v>1E-3</v>
      </c>
      <c r="E468" s="67">
        <v>45.83</v>
      </c>
      <c r="F468" s="72">
        <f>D468*E468</f>
        <v>4.5830000000000003E-2</v>
      </c>
      <c r="G468" s="66">
        <f>W468*D468</f>
        <v>0</v>
      </c>
      <c r="H468" s="66">
        <f>X468*D468</f>
        <v>0</v>
      </c>
      <c r="I468" s="66">
        <f>Y468*D468</f>
        <v>0.998</v>
      </c>
      <c r="J468" s="66">
        <f>Z468*D468</f>
        <v>0.01</v>
      </c>
      <c r="K468" s="66">
        <f>AA468*D468</f>
        <v>0.03</v>
      </c>
      <c r="L468" s="66">
        <f>AB468*D468</f>
        <v>0.02</v>
      </c>
      <c r="M468" s="66">
        <f>AC468*D468</f>
        <v>0</v>
      </c>
      <c r="N468" s="66">
        <f>AD468*D468</f>
        <v>0</v>
      </c>
      <c r="O468" s="66">
        <f>AE468*D468</f>
        <v>3.0000000000000001E-3</v>
      </c>
      <c r="P468" s="66">
        <f>AF468*D468</f>
        <v>0</v>
      </c>
      <c r="Q468" s="66">
        <f>AG468*D468</f>
        <v>0</v>
      </c>
      <c r="R468" s="56">
        <f>AH468*D468</f>
        <v>0</v>
      </c>
      <c r="S468" s="56">
        <f>AI468*D468</f>
        <v>0</v>
      </c>
      <c r="T468" s="56">
        <f>AJ468*D468</f>
        <v>0</v>
      </c>
      <c r="U468" s="13">
        <f>AK468*D468</f>
        <v>0</v>
      </c>
      <c r="V468" s="13">
        <f>AL468*D468</f>
        <v>3.79</v>
      </c>
      <c r="W468" s="10">
        <v>0</v>
      </c>
      <c r="X468" s="10">
        <v>0</v>
      </c>
      <c r="Y468" s="10">
        <v>998</v>
      </c>
      <c r="Z468" s="10">
        <v>10</v>
      </c>
      <c r="AA468" s="10">
        <v>30</v>
      </c>
      <c r="AB468" s="10">
        <v>20</v>
      </c>
      <c r="AC468" s="10">
        <v>0</v>
      </c>
      <c r="AD468" s="10">
        <v>0</v>
      </c>
      <c r="AE468" s="10">
        <v>3</v>
      </c>
      <c r="AF468" s="10">
        <v>0</v>
      </c>
      <c r="AG468" s="10">
        <v>0</v>
      </c>
      <c r="AH468" s="10">
        <v>0</v>
      </c>
      <c r="AI468" s="10">
        <v>0</v>
      </c>
      <c r="AJ468" s="10">
        <v>0</v>
      </c>
      <c r="AK468" s="10">
        <v>0</v>
      </c>
      <c r="AL468" s="10">
        <v>3790</v>
      </c>
    </row>
    <row r="469" spans="1:38" ht="18.75" x14ac:dyDescent="0.3">
      <c r="A469" s="96"/>
      <c r="B469" s="80"/>
      <c r="C469" s="75" t="s">
        <v>30</v>
      </c>
      <c r="D469" s="66">
        <v>0</v>
      </c>
      <c r="E469" s="67">
        <v>0</v>
      </c>
      <c r="F469" s="81">
        <f>SUM(F465:F468)</f>
        <v>7.3488100000000003</v>
      </c>
      <c r="G469" s="82">
        <f t="shared" ref="G469:V469" si="361">SUM(G465:G468)</f>
        <v>4.4740000000000002</v>
      </c>
      <c r="H469" s="82">
        <f t="shared" si="361"/>
        <v>5.0260000000000007</v>
      </c>
      <c r="I469" s="82">
        <f t="shared" si="361"/>
        <v>16.866</v>
      </c>
      <c r="J469" s="82">
        <f t="shared" si="361"/>
        <v>50.629999999999995</v>
      </c>
      <c r="K469" s="82">
        <f t="shared" si="361"/>
        <v>148.73000000000002</v>
      </c>
      <c r="L469" s="82">
        <f t="shared" si="361"/>
        <v>123.3</v>
      </c>
      <c r="M469" s="82">
        <f t="shared" si="361"/>
        <v>16.567999999999998</v>
      </c>
      <c r="N469" s="82">
        <f t="shared" si="361"/>
        <v>104.3</v>
      </c>
      <c r="O469" s="82">
        <f t="shared" si="361"/>
        <v>0.32300000000000001</v>
      </c>
      <c r="P469" s="82">
        <f t="shared" si="361"/>
        <v>2.7600000000000003E-2</v>
      </c>
      <c r="Q469" s="82">
        <f t="shared" si="361"/>
        <v>2.1800000000000003E-2</v>
      </c>
      <c r="R469" s="64">
        <f t="shared" si="361"/>
        <v>4.0000000000000008E-2</v>
      </c>
      <c r="S469" s="64">
        <f t="shared" si="361"/>
        <v>0.15840000000000001</v>
      </c>
      <c r="T469" s="64">
        <f t="shared" si="361"/>
        <v>0.29459999999999997</v>
      </c>
      <c r="U469" s="11">
        <f t="shared" si="361"/>
        <v>1.3</v>
      </c>
      <c r="V469" s="11">
        <f t="shared" si="361"/>
        <v>130.66999999999999</v>
      </c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</row>
    <row r="470" spans="1:38" s="48" customFormat="1" ht="18.75" x14ac:dyDescent="0.3">
      <c r="A470" s="96"/>
      <c r="B470" s="80" t="s">
        <v>156</v>
      </c>
      <c r="C470" s="75" t="s">
        <v>19</v>
      </c>
      <c r="D470" s="66">
        <v>0.01</v>
      </c>
      <c r="E470" s="67">
        <v>417.9</v>
      </c>
      <c r="F470" s="81">
        <v>4.18</v>
      </c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64"/>
      <c r="S470" s="64"/>
      <c r="T470" s="64"/>
      <c r="U470" s="50"/>
      <c r="V470" s="50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  <c r="AL470" s="49"/>
    </row>
    <row r="471" spans="1:38" ht="18.75" x14ac:dyDescent="0.3">
      <c r="A471" s="96"/>
      <c r="B471" s="84"/>
      <c r="C471" s="56" t="s">
        <v>108</v>
      </c>
      <c r="D471" s="66">
        <v>0.03</v>
      </c>
      <c r="E471" s="67">
        <v>71.94</v>
      </c>
      <c r="F471" s="72">
        <f>D471*E471</f>
        <v>2.1581999999999999</v>
      </c>
      <c r="G471" s="66">
        <f>W471*D471</f>
        <v>2.31</v>
      </c>
      <c r="H471" s="66">
        <f>X471*D471</f>
        <v>0.89999999999999991</v>
      </c>
      <c r="I471" s="66">
        <f>Y471*D471</f>
        <v>14.94</v>
      </c>
      <c r="J471" s="66">
        <f>Z471*D471</f>
        <v>128.69999999999999</v>
      </c>
      <c r="K471" s="66">
        <f>AA472*D471</f>
        <v>0</v>
      </c>
      <c r="L471" s="66">
        <f>AB471*D471</f>
        <v>6.6</v>
      </c>
      <c r="M471" s="66">
        <f>AC471*D471</f>
        <v>9.9</v>
      </c>
      <c r="N471" s="66">
        <f>AD471*D471</f>
        <v>25.5</v>
      </c>
      <c r="O471" s="66">
        <f>AE471*D471</f>
        <v>0.6</v>
      </c>
      <c r="P471" s="66">
        <f>AF471*D471</f>
        <v>0</v>
      </c>
      <c r="Q471" s="66">
        <f>AG471*D471</f>
        <v>0</v>
      </c>
      <c r="R471" s="56">
        <f>AH472*D471</f>
        <v>0</v>
      </c>
      <c r="S471" s="56">
        <f>AI471*D471</f>
        <v>1.4999999999999999E-2</v>
      </c>
      <c r="T471" s="56">
        <f>AJ471*D471</f>
        <v>0.47099999999999997</v>
      </c>
      <c r="U471" s="13">
        <f>AK471*D471</f>
        <v>0</v>
      </c>
      <c r="V471" s="13">
        <f>AL471*D471</f>
        <v>78.599999999999994</v>
      </c>
      <c r="W471" s="10">
        <v>77</v>
      </c>
      <c r="X471" s="10">
        <v>30</v>
      </c>
      <c r="Y471" s="10">
        <v>498</v>
      </c>
      <c r="Z471" s="10">
        <v>4290</v>
      </c>
      <c r="AA471" s="10">
        <v>1310</v>
      </c>
      <c r="AB471" s="10">
        <v>220</v>
      </c>
      <c r="AC471" s="10">
        <v>330</v>
      </c>
      <c r="AD471" s="10">
        <v>850</v>
      </c>
      <c r="AE471" s="10">
        <v>20</v>
      </c>
      <c r="AF471" s="10">
        <v>0</v>
      </c>
      <c r="AG471" s="10">
        <v>0</v>
      </c>
      <c r="AH471" s="10">
        <v>1.6</v>
      </c>
      <c r="AI471" s="10">
        <v>0.5</v>
      </c>
      <c r="AJ471" s="10">
        <v>15.7</v>
      </c>
      <c r="AK471" s="10">
        <v>0</v>
      </c>
      <c r="AL471" s="10">
        <v>2620</v>
      </c>
    </row>
    <row r="472" spans="1:38" ht="18.75" x14ac:dyDescent="0.3">
      <c r="A472" s="83"/>
      <c r="B472" s="94"/>
      <c r="C472" s="56" t="s">
        <v>30</v>
      </c>
      <c r="D472" s="66"/>
      <c r="E472" s="66"/>
      <c r="F472" s="95">
        <v>6.34</v>
      </c>
      <c r="G472" s="82">
        <f t="shared" ref="G472:V472" si="362">SUM(G471:G471)</f>
        <v>2.31</v>
      </c>
      <c r="H472" s="82">
        <f t="shared" si="362"/>
        <v>0.89999999999999991</v>
      </c>
      <c r="I472" s="82">
        <f t="shared" si="362"/>
        <v>14.94</v>
      </c>
      <c r="J472" s="82">
        <f t="shared" si="362"/>
        <v>128.69999999999999</v>
      </c>
      <c r="K472" s="82">
        <f t="shared" si="362"/>
        <v>0</v>
      </c>
      <c r="L472" s="82">
        <f t="shared" si="362"/>
        <v>6.6</v>
      </c>
      <c r="M472" s="82">
        <f t="shared" si="362"/>
        <v>9.9</v>
      </c>
      <c r="N472" s="82">
        <f t="shared" si="362"/>
        <v>25.5</v>
      </c>
      <c r="O472" s="82">
        <f t="shared" si="362"/>
        <v>0.6</v>
      </c>
      <c r="P472" s="82">
        <f t="shared" si="362"/>
        <v>0</v>
      </c>
      <c r="Q472" s="82">
        <f t="shared" si="362"/>
        <v>0</v>
      </c>
      <c r="R472" s="64">
        <f t="shared" si="362"/>
        <v>0</v>
      </c>
      <c r="S472" s="64">
        <f t="shared" si="362"/>
        <v>1.4999999999999999E-2</v>
      </c>
      <c r="T472" s="64">
        <f t="shared" si="362"/>
        <v>0.47099999999999997</v>
      </c>
      <c r="U472" s="11">
        <f t="shared" si="362"/>
        <v>0</v>
      </c>
      <c r="V472" s="11">
        <f t="shared" si="362"/>
        <v>78.599999999999994</v>
      </c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</row>
    <row r="473" spans="1:38" ht="18.75" x14ac:dyDescent="0.3">
      <c r="A473" s="83"/>
      <c r="B473" s="70" t="s">
        <v>9</v>
      </c>
      <c r="C473" s="75" t="s">
        <v>14</v>
      </c>
      <c r="D473" s="66">
        <v>1E-3</v>
      </c>
      <c r="E473" s="67">
        <v>370.5</v>
      </c>
      <c r="F473" s="72">
        <f>D473*E473</f>
        <v>0.3705</v>
      </c>
      <c r="G473" s="66">
        <f>W473*D473</f>
        <v>0</v>
      </c>
      <c r="H473" s="66">
        <f>X473*D473</f>
        <v>0</v>
      </c>
      <c r="I473" s="66">
        <f>Y473*D473</f>
        <v>0</v>
      </c>
      <c r="J473" s="66">
        <f>Z473*D473</f>
        <v>0</v>
      </c>
      <c r="K473" s="66">
        <f>AA474*D473</f>
        <v>0.03</v>
      </c>
      <c r="L473" s="66">
        <f>AB473*D473</f>
        <v>0</v>
      </c>
      <c r="M473" s="66">
        <f>AC473*D473</f>
        <v>0</v>
      </c>
      <c r="N473" s="66">
        <f>AD473*D473</f>
        <v>0</v>
      </c>
      <c r="O473" s="66">
        <f>AE473*D473</f>
        <v>0</v>
      </c>
      <c r="P473" s="66">
        <f>AF473*D473</f>
        <v>0</v>
      </c>
      <c r="Q473" s="66">
        <f>AG473*D473</f>
        <v>0</v>
      </c>
      <c r="R473" s="56">
        <f>AH474*D473</f>
        <v>0</v>
      </c>
      <c r="S473" s="56">
        <f>AI473*D473</f>
        <v>0</v>
      </c>
      <c r="T473" s="56">
        <f>AJ473*D473</f>
        <v>0</v>
      </c>
      <c r="U473" s="13">
        <f>AK473*D473</f>
        <v>0</v>
      </c>
      <c r="V473" s="13">
        <f>AL473*D473</f>
        <v>0</v>
      </c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</row>
    <row r="474" spans="1:38" ht="18.75" x14ac:dyDescent="0.3">
      <c r="A474" s="83"/>
      <c r="B474" s="84" t="s">
        <v>84</v>
      </c>
      <c r="C474" s="75" t="s">
        <v>15</v>
      </c>
      <c r="D474" s="66">
        <v>1.4999999999999999E-2</v>
      </c>
      <c r="E474" s="67">
        <v>45.83</v>
      </c>
      <c r="F474" s="72">
        <f>D474*E474</f>
        <v>0.68744999999999989</v>
      </c>
      <c r="G474" s="66">
        <f>W474*D474</f>
        <v>0</v>
      </c>
      <c r="H474" s="66">
        <f>X474*D474</f>
        <v>0</v>
      </c>
      <c r="I474" s="66">
        <f>Y474*D474</f>
        <v>19.38</v>
      </c>
      <c r="J474" s="66">
        <f>Z474*D474</f>
        <v>0.15</v>
      </c>
      <c r="K474" s="66">
        <f>AA474*D474</f>
        <v>0.44999999999999996</v>
      </c>
      <c r="L474" s="66">
        <f>AB474*D474</f>
        <v>0.3</v>
      </c>
      <c r="M474" s="66">
        <f>AC474*D474</f>
        <v>0</v>
      </c>
      <c r="N474" s="66">
        <f>AD474*D474</f>
        <v>0</v>
      </c>
      <c r="O474" s="66">
        <f>AE474*D474</f>
        <v>4.4999999999999998E-2</v>
      </c>
      <c r="P474" s="66">
        <f>AF474*D474</f>
        <v>0</v>
      </c>
      <c r="Q474" s="66">
        <f>AG474*D474</f>
        <v>0</v>
      </c>
      <c r="R474" s="56">
        <f>AH474*D474</f>
        <v>0</v>
      </c>
      <c r="S474" s="56">
        <f>AI474*D474</f>
        <v>0</v>
      </c>
      <c r="T474" s="56">
        <f>AJ474*D474</f>
        <v>0</v>
      </c>
      <c r="U474" s="13">
        <f>AK474*D474</f>
        <v>0</v>
      </c>
      <c r="V474" s="13">
        <f>AL474*D474</f>
        <v>91.99499999999999</v>
      </c>
      <c r="W474" s="10">
        <v>0</v>
      </c>
      <c r="X474" s="10">
        <v>0</v>
      </c>
      <c r="Y474" s="10">
        <v>1292</v>
      </c>
      <c r="Z474" s="10">
        <v>10</v>
      </c>
      <c r="AA474" s="10">
        <v>30</v>
      </c>
      <c r="AB474" s="10">
        <v>20</v>
      </c>
      <c r="AC474" s="10">
        <v>0</v>
      </c>
      <c r="AD474" s="10">
        <v>0</v>
      </c>
      <c r="AE474" s="10">
        <v>3</v>
      </c>
      <c r="AF474" s="10">
        <v>0</v>
      </c>
      <c r="AG474" s="10">
        <v>0</v>
      </c>
      <c r="AH474" s="10">
        <v>0</v>
      </c>
      <c r="AI474" s="10">
        <v>0</v>
      </c>
      <c r="AJ474" s="10">
        <v>0</v>
      </c>
      <c r="AK474" s="10">
        <v>0</v>
      </c>
      <c r="AL474" s="10">
        <v>6133</v>
      </c>
    </row>
    <row r="475" spans="1:38" ht="18.75" x14ac:dyDescent="0.3">
      <c r="A475" s="83"/>
      <c r="B475" s="105"/>
      <c r="C475" s="75" t="s">
        <v>16</v>
      </c>
      <c r="D475" s="66"/>
      <c r="E475" s="67"/>
      <c r="F475" s="81">
        <f>SUM(F473:F474)</f>
        <v>1.0579499999999999</v>
      </c>
      <c r="G475" s="82">
        <f t="shared" ref="G475:V475" si="363">SUM(G473:G474)</f>
        <v>0</v>
      </c>
      <c r="H475" s="82">
        <f t="shared" si="363"/>
        <v>0</v>
      </c>
      <c r="I475" s="82">
        <f t="shared" si="363"/>
        <v>19.38</v>
      </c>
      <c r="J475" s="82">
        <f t="shared" si="363"/>
        <v>0.15</v>
      </c>
      <c r="K475" s="82">
        <f t="shared" si="363"/>
        <v>0.48</v>
      </c>
      <c r="L475" s="82">
        <f t="shared" si="363"/>
        <v>0.3</v>
      </c>
      <c r="M475" s="82">
        <f t="shared" si="363"/>
        <v>0</v>
      </c>
      <c r="N475" s="82">
        <f t="shared" si="363"/>
        <v>0</v>
      </c>
      <c r="O475" s="82">
        <f t="shared" si="363"/>
        <v>4.4999999999999998E-2</v>
      </c>
      <c r="P475" s="82">
        <f t="shared" si="363"/>
        <v>0</v>
      </c>
      <c r="Q475" s="82">
        <f t="shared" si="363"/>
        <v>0</v>
      </c>
      <c r="R475" s="64">
        <f t="shared" si="363"/>
        <v>0</v>
      </c>
      <c r="S475" s="64">
        <f t="shared" si="363"/>
        <v>0</v>
      </c>
      <c r="T475" s="64">
        <f t="shared" si="363"/>
        <v>0</v>
      </c>
      <c r="U475" s="11">
        <f t="shared" si="363"/>
        <v>0</v>
      </c>
      <c r="V475" s="11">
        <f t="shared" si="363"/>
        <v>91.99499999999999</v>
      </c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</row>
    <row r="476" spans="1:38" ht="18.75" x14ac:dyDescent="0.3">
      <c r="A476" s="83"/>
      <c r="B476" s="201" t="s">
        <v>109</v>
      </c>
      <c r="C476" s="202"/>
      <c r="D476" s="99"/>
      <c r="E476" s="99"/>
      <c r="F476" s="100">
        <v>14.75</v>
      </c>
      <c r="G476" s="101">
        <f t="shared" ref="G476:V476" si="364">G469+G472+G475</f>
        <v>6.7840000000000007</v>
      </c>
      <c r="H476" s="101">
        <f t="shared" si="364"/>
        <v>5.9260000000000002</v>
      </c>
      <c r="I476" s="101">
        <f t="shared" si="364"/>
        <v>51.185999999999993</v>
      </c>
      <c r="J476" s="101">
        <f t="shared" si="364"/>
        <v>179.48</v>
      </c>
      <c r="K476" s="101">
        <f t="shared" si="364"/>
        <v>149.21</v>
      </c>
      <c r="L476" s="101">
        <f t="shared" si="364"/>
        <v>130.20000000000002</v>
      </c>
      <c r="M476" s="101">
        <f t="shared" si="364"/>
        <v>26.467999999999996</v>
      </c>
      <c r="N476" s="101">
        <f t="shared" si="364"/>
        <v>129.80000000000001</v>
      </c>
      <c r="O476" s="101">
        <f t="shared" si="364"/>
        <v>0.96800000000000008</v>
      </c>
      <c r="P476" s="101">
        <f t="shared" si="364"/>
        <v>2.7600000000000003E-2</v>
      </c>
      <c r="Q476" s="101">
        <f t="shared" si="364"/>
        <v>2.1800000000000003E-2</v>
      </c>
      <c r="R476" s="98">
        <f t="shared" si="364"/>
        <v>4.0000000000000008E-2</v>
      </c>
      <c r="S476" s="98">
        <f t="shared" si="364"/>
        <v>0.1734</v>
      </c>
      <c r="T476" s="98">
        <f t="shared" si="364"/>
        <v>0.76559999999999995</v>
      </c>
      <c r="U476" s="28">
        <f t="shared" si="364"/>
        <v>1.3</v>
      </c>
      <c r="V476" s="28">
        <f t="shared" si="364"/>
        <v>301.26499999999999</v>
      </c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</row>
    <row r="477" spans="1:38" ht="18.75" x14ac:dyDescent="0.3">
      <c r="A477" s="83"/>
      <c r="B477" s="219" t="s">
        <v>20</v>
      </c>
      <c r="C477" s="220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56"/>
      <c r="S477" s="56"/>
      <c r="T477" s="56"/>
      <c r="U477" s="13"/>
      <c r="V477" s="13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</row>
    <row r="478" spans="1:38" s="48" customFormat="1" ht="37.5" x14ac:dyDescent="0.3">
      <c r="A478" s="96"/>
      <c r="B478" s="187" t="s">
        <v>104</v>
      </c>
      <c r="C478" s="71" t="s">
        <v>90</v>
      </c>
      <c r="D478" s="56">
        <v>0.01</v>
      </c>
      <c r="E478" s="122">
        <v>265.35000000000002</v>
      </c>
      <c r="F478" s="123">
        <f t="shared" ref="F478:F486" si="365">D478*E478</f>
        <v>2.6535000000000002</v>
      </c>
      <c r="G478" s="56">
        <f t="shared" ref="G478:G485" si="366">W478*D478</f>
        <v>1.86</v>
      </c>
      <c r="H478" s="56">
        <f t="shared" ref="H478:H485" si="367">X478*D478</f>
        <v>1.6</v>
      </c>
      <c r="I478" s="56">
        <f t="shared" ref="I478:I485" si="368">Y478*D478</f>
        <v>0</v>
      </c>
      <c r="J478" s="56">
        <f t="shared" ref="J478:J485" si="369">Z478*D478</f>
        <v>6.5</v>
      </c>
      <c r="K478" s="56">
        <f>AA479*D478</f>
        <v>0</v>
      </c>
      <c r="L478" s="56">
        <f t="shared" ref="L478:L485" si="370">AB478*D478</f>
        <v>0.9</v>
      </c>
      <c r="M478" s="56">
        <f t="shared" ref="M478:M485" si="371">AC478*D478</f>
        <v>2.2000000000000002</v>
      </c>
      <c r="N478" s="56">
        <f t="shared" ref="N478:N485" si="372">AD478*D478</f>
        <v>18.8</v>
      </c>
      <c r="O478" s="56">
        <f t="shared" ref="O478:O485" si="373">AE478*D478</f>
        <v>0.27</v>
      </c>
      <c r="P478" s="56">
        <f t="shared" ref="P478:P485" si="374">AF478*D478</f>
        <v>0</v>
      </c>
      <c r="Q478" s="56">
        <f t="shared" ref="Q478:Q485" si="375">AG478*D478</f>
        <v>0</v>
      </c>
      <c r="R478" s="56">
        <f>AH479*D478</f>
        <v>0</v>
      </c>
      <c r="S478" s="56">
        <f t="shared" ref="S478:S485" si="376">AI478*D478</f>
        <v>1.4999999999999999E-2</v>
      </c>
      <c r="T478" s="56">
        <f t="shared" ref="T478:T485" si="377">AJ478*D478</f>
        <v>0.47000000000000003</v>
      </c>
      <c r="U478" s="51">
        <f t="shared" ref="U478:U485" si="378">AK478*D478</f>
        <v>0</v>
      </c>
      <c r="V478" s="51">
        <f t="shared" ref="V478:V485" si="379">AL478*D478</f>
        <v>21.8</v>
      </c>
      <c r="W478" s="49">
        <v>186</v>
      </c>
      <c r="X478" s="49">
        <v>160</v>
      </c>
      <c r="Y478" s="49">
        <v>0</v>
      </c>
      <c r="Z478" s="49">
        <v>650</v>
      </c>
      <c r="AA478" s="49">
        <v>3250</v>
      </c>
      <c r="AB478" s="49">
        <v>90</v>
      </c>
      <c r="AC478" s="49">
        <v>220</v>
      </c>
      <c r="AD478" s="49">
        <v>1880</v>
      </c>
      <c r="AE478" s="49">
        <v>27</v>
      </c>
      <c r="AF478" s="49">
        <v>0</v>
      </c>
      <c r="AG478" s="49">
        <v>0</v>
      </c>
      <c r="AH478" s="49">
        <v>0.6</v>
      </c>
      <c r="AI478" s="49">
        <v>1.5</v>
      </c>
      <c r="AJ478" s="49">
        <v>47</v>
      </c>
      <c r="AK478" s="49">
        <v>0</v>
      </c>
      <c r="AL478" s="49">
        <v>2180</v>
      </c>
    </row>
    <row r="479" spans="1:38" s="48" customFormat="1" ht="16.5" customHeight="1" x14ac:dyDescent="0.3">
      <c r="A479" s="105"/>
      <c r="B479" s="23"/>
      <c r="C479" s="71" t="s">
        <v>23</v>
      </c>
      <c r="D479" s="56">
        <v>5.0000000000000001E-3</v>
      </c>
      <c r="E479" s="122">
        <v>91.9</v>
      </c>
      <c r="F479" s="123">
        <f t="shared" si="365"/>
        <v>0.45950000000000002</v>
      </c>
      <c r="G479" s="56">
        <f t="shared" si="366"/>
        <v>0</v>
      </c>
      <c r="H479" s="56">
        <f t="shared" si="367"/>
        <v>4.9950000000000001</v>
      </c>
      <c r="I479" s="56">
        <f t="shared" si="368"/>
        <v>0</v>
      </c>
      <c r="J479" s="56">
        <f t="shared" si="369"/>
        <v>0</v>
      </c>
      <c r="K479" s="56">
        <f>AA480*D479</f>
        <v>9.25</v>
      </c>
      <c r="L479" s="56">
        <f t="shared" si="370"/>
        <v>0</v>
      </c>
      <c r="M479" s="56">
        <f t="shared" si="371"/>
        <v>0</v>
      </c>
      <c r="N479" s="56">
        <f t="shared" si="372"/>
        <v>0</v>
      </c>
      <c r="O479" s="56">
        <f t="shared" si="373"/>
        <v>0</v>
      </c>
      <c r="P479" s="56">
        <f t="shared" si="374"/>
        <v>0</v>
      </c>
      <c r="Q479" s="56">
        <f t="shared" si="375"/>
        <v>0</v>
      </c>
      <c r="R479" s="56">
        <f>AH480*D479</f>
        <v>1.5E-3</v>
      </c>
      <c r="S479" s="56">
        <f t="shared" si="376"/>
        <v>0</v>
      </c>
      <c r="T479" s="56">
        <f t="shared" si="377"/>
        <v>0</v>
      </c>
      <c r="U479" s="51">
        <f t="shared" si="378"/>
        <v>0</v>
      </c>
      <c r="V479" s="51">
        <f t="shared" si="379"/>
        <v>44.95</v>
      </c>
      <c r="W479" s="49">
        <v>0</v>
      </c>
      <c r="X479" s="49">
        <v>999</v>
      </c>
      <c r="Y479" s="49">
        <v>0</v>
      </c>
      <c r="Z479" s="49">
        <v>0</v>
      </c>
      <c r="AA479" s="49">
        <v>0</v>
      </c>
      <c r="AB479" s="49">
        <v>0</v>
      </c>
      <c r="AC479" s="49">
        <v>0</v>
      </c>
      <c r="AD479" s="49">
        <v>0</v>
      </c>
      <c r="AE479" s="49">
        <v>0</v>
      </c>
      <c r="AF479" s="49">
        <v>0</v>
      </c>
      <c r="AG479" s="49">
        <v>0</v>
      </c>
      <c r="AH479" s="49">
        <v>0</v>
      </c>
      <c r="AI479" s="49">
        <v>0</v>
      </c>
      <c r="AJ479" s="49">
        <v>0</v>
      </c>
      <c r="AK479" s="49">
        <v>0</v>
      </c>
      <c r="AL479" s="49">
        <v>8990</v>
      </c>
    </row>
    <row r="480" spans="1:38" s="48" customFormat="1" ht="27.75" customHeight="1" x14ac:dyDescent="0.3">
      <c r="A480" s="96"/>
      <c r="B480" s="105"/>
      <c r="C480" s="75" t="s">
        <v>34</v>
      </c>
      <c r="D480" s="56">
        <v>2.5000000000000001E-2</v>
      </c>
      <c r="E480" s="122">
        <v>25</v>
      </c>
      <c r="F480" s="123">
        <f t="shared" si="365"/>
        <v>0.625</v>
      </c>
      <c r="G480" s="56">
        <f t="shared" si="366"/>
        <v>0.45</v>
      </c>
      <c r="H480" s="56">
        <f t="shared" si="367"/>
        <v>2.5000000000000001E-2</v>
      </c>
      <c r="I480" s="56">
        <f t="shared" si="368"/>
        <v>1.175</v>
      </c>
      <c r="J480" s="56">
        <f t="shared" si="369"/>
        <v>3.25</v>
      </c>
      <c r="K480" s="56">
        <f>AA481*D480</f>
        <v>43.75</v>
      </c>
      <c r="L480" s="56">
        <f t="shared" si="370"/>
        <v>12</v>
      </c>
      <c r="M480" s="56">
        <f t="shared" si="371"/>
        <v>4</v>
      </c>
      <c r="N480" s="56">
        <f t="shared" si="372"/>
        <v>7.75</v>
      </c>
      <c r="O480" s="56">
        <f t="shared" si="373"/>
        <v>0.15000000000000002</v>
      </c>
      <c r="P480" s="56">
        <f t="shared" si="374"/>
        <v>5.000000000000001E-3</v>
      </c>
      <c r="Q480" s="56">
        <f t="shared" si="375"/>
        <v>0</v>
      </c>
      <c r="R480" s="56">
        <f>AH481*D480</f>
        <v>1.2500000000000001E-2</v>
      </c>
      <c r="S480" s="56">
        <f t="shared" si="376"/>
        <v>1.0000000000000002E-2</v>
      </c>
      <c r="T480" s="56">
        <f t="shared" si="377"/>
        <v>0.18500000000000003</v>
      </c>
      <c r="U480" s="51">
        <f t="shared" si="378"/>
        <v>11.25</v>
      </c>
      <c r="V480" s="51">
        <f t="shared" si="379"/>
        <v>6.75</v>
      </c>
      <c r="W480" s="49">
        <v>18</v>
      </c>
      <c r="X480" s="49">
        <v>1</v>
      </c>
      <c r="Y480" s="49">
        <v>47</v>
      </c>
      <c r="Z480" s="49">
        <v>130</v>
      </c>
      <c r="AA480" s="49">
        <v>1850</v>
      </c>
      <c r="AB480" s="49">
        <v>480</v>
      </c>
      <c r="AC480" s="49">
        <v>160</v>
      </c>
      <c r="AD480" s="49">
        <v>310</v>
      </c>
      <c r="AE480" s="49">
        <v>6</v>
      </c>
      <c r="AF480" s="49">
        <v>0.2</v>
      </c>
      <c r="AG480" s="49">
        <v>0</v>
      </c>
      <c r="AH480" s="49">
        <v>0.3</v>
      </c>
      <c r="AI480" s="49">
        <v>0.4</v>
      </c>
      <c r="AJ480" s="49">
        <v>7.4</v>
      </c>
      <c r="AK480" s="49">
        <v>450</v>
      </c>
      <c r="AL480" s="49">
        <v>270</v>
      </c>
    </row>
    <row r="481" spans="1:38" s="48" customFormat="1" ht="15.75" customHeight="1" x14ac:dyDescent="0.3">
      <c r="A481" s="83"/>
      <c r="B481" s="105"/>
      <c r="C481" s="75" t="s">
        <v>25</v>
      </c>
      <c r="D481" s="56">
        <v>1.2E-2</v>
      </c>
      <c r="E481" s="122">
        <v>17</v>
      </c>
      <c r="F481" s="123">
        <f t="shared" si="365"/>
        <v>0.20400000000000001</v>
      </c>
      <c r="G481" s="56">
        <f t="shared" si="366"/>
        <v>0.16800000000000001</v>
      </c>
      <c r="H481" s="56">
        <f t="shared" si="367"/>
        <v>0</v>
      </c>
      <c r="I481" s="56">
        <f t="shared" si="368"/>
        <v>1.0920000000000001</v>
      </c>
      <c r="J481" s="56">
        <f t="shared" si="369"/>
        <v>2.16</v>
      </c>
      <c r="K481" s="56">
        <f>AA482*D481</f>
        <v>24</v>
      </c>
      <c r="L481" s="56">
        <f t="shared" si="370"/>
        <v>3.72</v>
      </c>
      <c r="M481" s="56">
        <f t="shared" si="371"/>
        <v>1.68</v>
      </c>
      <c r="N481" s="56">
        <f t="shared" si="372"/>
        <v>6.96</v>
      </c>
      <c r="O481" s="56">
        <f t="shared" si="373"/>
        <v>9.6000000000000002E-2</v>
      </c>
      <c r="P481" s="56">
        <f t="shared" si="374"/>
        <v>0</v>
      </c>
      <c r="Q481" s="56">
        <f t="shared" si="375"/>
        <v>0</v>
      </c>
      <c r="R481" s="56">
        <f>AH482*D481</f>
        <v>7.1999999999999998E-3</v>
      </c>
      <c r="S481" s="56">
        <f t="shared" si="376"/>
        <v>2.4000000000000002E-3</v>
      </c>
      <c r="T481" s="56">
        <f t="shared" si="377"/>
        <v>2.4E-2</v>
      </c>
      <c r="U481" s="51">
        <f t="shared" si="378"/>
        <v>1.2</v>
      </c>
      <c r="V481" s="51">
        <f t="shared" si="379"/>
        <v>4.92</v>
      </c>
      <c r="W481" s="49">
        <v>14</v>
      </c>
      <c r="X481" s="49">
        <v>0</v>
      </c>
      <c r="Y481" s="49">
        <v>91</v>
      </c>
      <c r="Z481" s="49">
        <v>180</v>
      </c>
      <c r="AA481" s="49">
        <v>1750</v>
      </c>
      <c r="AB481" s="49">
        <v>310</v>
      </c>
      <c r="AC481" s="49">
        <v>140</v>
      </c>
      <c r="AD481" s="49">
        <v>580</v>
      </c>
      <c r="AE481" s="49">
        <v>8</v>
      </c>
      <c r="AF481" s="49">
        <v>0</v>
      </c>
      <c r="AG481" s="49">
        <v>0</v>
      </c>
      <c r="AH481" s="49">
        <v>0.5</v>
      </c>
      <c r="AI481" s="49">
        <v>0.2</v>
      </c>
      <c r="AJ481" s="49">
        <v>2</v>
      </c>
      <c r="AK481" s="49">
        <v>100</v>
      </c>
      <c r="AL481" s="49">
        <v>410</v>
      </c>
    </row>
    <row r="482" spans="1:38" s="48" customFormat="1" ht="15" customHeight="1" x14ac:dyDescent="0.3">
      <c r="A482" s="83"/>
      <c r="B482" s="105"/>
      <c r="C482" s="75" t="s">
        <v>26</v>
      </c>
      <c r="D482" s="56">
        <v>1.2E-2</v>
      </c>
      <c r="E482" s="122">
        <v>24</v>
      </c>
      <c r="F482" s="123">
        <f t="shared" si="365"/>
        <v>0.28800000000000003</v>
      </c>
      <c r="G482" s="56">
        <f t="shared" si="366"/>
        <v>0.156</v>
      </c>
      <c r="H482" s="56">
        <f t="shared" si="367"/>
        <v>1.2E-2</v>
      </c>
      <c r="I482" s="56">
        <f t="shared" si="368"/>
        <v>0.86399999999999999</v>
      </c>
      <c r="J482" s="56">
        <f t="shared" si="369"/>
        <v>2.52</v>
      </c>
      <c r="K482" s="56">
        <f>AA483*D482</f>
        <v>0</v>
      </c>
      <c r="L482" s="56">
        <f t="shared" si="370"/>
        <v>6.12</v>
      </c>
      <c r="M482" s="56">
        <f t="shared" si="371"/>
        <v>4.5600000000000005</v>
      </c>
      <c r="N482" s="56">
        <f t="shared" si="372"/>
        <v>6.6000000000000005</v>
      </c>
      <c r="O482" s="56">
        <f t="shared" si="373"/>
        <v>8.4000000000000005E-2</v>
      </c>
      <c r="P482" s="56">
        <f t="shared" si="374"/>
        <v>1.08</v>
      </c>
      <c r="Q482" s="56">
        <f t="shared" si="375"/>
        <v>0</v>
      </c>
      <c r="R482" s="56">
        <f>AH483*D482</f>
        <v>0</v>
      </c>
      <c r="S482" s="56">
        <f t="shared" si="376"/>
        <v>8.3999999999999995E-3</v>
      </c>
      <c r="T482" s="56">
        <f t="shared" si="377"/>
        <v>0.12</v>
      </c>
      <c r="U482" s="51">
        <f t="shared" si="378"/>
        <v>0.6</v>
      </c>
      <c r="V482" s="51">
        <f t="shared" si="379"/>
        <v>3.6</v>
      </c>
      <c r="W482" s="49">
        <v>13</v>
      </c>
      <c r="X482" s="49">
        <v>1</v>
      </c>
      <c r="Y482" s="49">
        <v>72</v>
      </c>
      <c r="Z482" s="49">
        <v>210</v>
      </c>
      <c r="AA482" s="49">
        <v>2000</v>
      </c>
      <c r="AB482" s="49">
        <v>510</v>
      </c>
      <c r="AC482" s="49">
        <v>380</v>
      </c>
      <c r="AD482" s="49">
        <v>550</v>
      </c>
      <c r="AE482" s="49">
        <v>7</v>
      </c>
      <c r="AF482" s="49">
        <v>90</v>
      </c>
      <c r="AG482" s="49">
        <v>0</v>
      </c>
      <c r="AH482" s="49">
        <v>0.6</v>
      </c>
      <c r="AI482" s="49">
        <v>0.7</v>
      </c>
      <c r="AJ482" s="49">
        <v>10</v>
      </c>
      <c r="AK482" s="49">
        <v>50</v>
      </c>
      <c r="AL482" s="49">
        <v>300</v>
      </c>
    </row>
    <row r="483" spans="1:38" s="48" customFormat="1" ht="15.75" customHeight="1" x14ac:dyDescent="0.3">
      <c r="A483" s="83"/>
      <c r="B483" s="105"/>
      <c r="C483" s="75" t="s">
        <v>27</v>
      </c>
      <c r="D483" s="56">
        <v>1E-3</v>
      </c>
      <c r="E483" s="122">
        <v>12.68</v>
      </c>
      <c r="F483" s="123">
        <f t="shared" si="365"/>
        <v>1.268E-2</v>
      </c>
      <c r="G483" s="56">
        <f t="shared" si="366"/>
        <v>0</v>
      </c>
      <c r="H483" s="56">
        <f t="shared" si="367"/>
        <v>0</v>
      </c>
      <c r="I483" s="56">
        <f t="shared" si="368"/>
        <v>0</v>
      </c>
      <c r="J483" s="56">
        <f t="shared" si="369"/>
        <v>0</v>
      </c>
      <c r="K483" s="56"/>
      <c r="L483" s="56">
        <f t="shared" si="370"/>
        <v>0</v>
      </c>
      <c r="M483" s="56">
        <f t="shared" si="371"/>
        <v>0</v>
      </c>
      <c r="N483" s="56">
        <f t="shared" si="372"/>
        <v>0</v>
      </c>
      <c r="O483" s="56">
        <f t="shared" si="373"/>
        <v>0</v>
      </c>
      <c r="P483" s="56">
        <f t="shared" si="374"/>
        <v>0</v>
      </c>
      <c r="Q483" s="56">
        <f t="shared" si="375"/>
        <v>0</v>
      </c>
      <c r="R483" s="56"/>
      <c r="S483" s="56">
        <f t="shared" si="376"/>
        <v>0</v>
      </c>
      <c r="T483" s="56">
        <f t="shared" si="377"/>
        <v>0</v>
      </c>
      <c r="U483" s="51">
        <f t="shared" si="378"/>
        <v>0</v>
      </c>
      <c r="V483" s="51">
        <f t="shared" si="379"/>
        <v>0</v>
      </c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  <c r="AK483" s="49"/>
      <c r="AL483" s="49"/>
    </row>
    <row r="484" spans="1:38" s="48" customFormat="1" ht="18.75" x14ac:dyDescent="0.3">
      <c r="A484" s="169"/>
      <c r="B484" s="105"/>
      <c r="C484" s="75" t="s">
        <v>105</v>
      </c>
      <c r="D484" s="56">
        <v>0.05</v>
      </c>
      <c r="E484" s="122">
        <v>18</v>
      </c>
      <c r="F484" s="123">
        <f t="shared" si="365"/>
        <v>0.9</v>
      </c>
      <c r="G484" s="56">
        <f t="shared" si="366"/>
        <v>0.75</v>
      </c>
      <c r="H484" s="56">
        <f t="shared" si="367"/>
        <v>0.05</v>
      </c>
      <c r="I484" s="56">
        <f t="shared" si="368"/>
        <v>4.55</v>
      </c>
      <c r="J484" s="56">
        <f t="shared" si="369"/>
        <v>43</v>
      </c>
      <c r="K484" s="56"/>
      <c r="L484" s="56">
        <f t="shared" si="370"/>
        <v>18.5</v>
      </c>
      <c r="M484" s="56">
        <f t="shared" si="371"/>
        <v>11</v>
      </c>
      <c r="N484" s="56">
        <f t="shared" si="372"/>
        <v>21.5</v>
      </c>
      <c r="O484" s="56">
        <f t="shared" si="373"/>
        <v>0.70000000000000007</v>
      </c>
      <c r="P484" s="56">
        <f t="shared" si="374"/>
        <v>5.000000000000001E-3</v>
      </c>
      <c r="Q484" s="56">
        <f t="shared" si="375"/>
        <v>0</v>
      </c>
      <c r="R484" s="56"/>
      <c r="S484" s="56">
        <f t="shared" si="376"/>
        <v>2.0000000000000004E-2</v>
      </c>
      <c r="T484" s="56">
        <f t="shared" si="377"/>
        <v>0.1</v>
      </c>
      <c r="U484" s="51">
        <f t="shared" si="378"/>
        <v>5</v>
      </c>
      <c r="V484" s="51">
        <f t="shared" si="379"/>
        <v>21</v>
      </c>
      <c r="W484" s="49">
        <v>15</v>
      </c>
      <c r="X484" s="49">
        <v>1</v>
      </c>
      <c r="Y484" s="49">
        <v>91</v>
      </c>
      <c r="Z484" s="49">
        <v>860</v>
      </c>
      <c r="AA484" s="49">
        <v>2880</v>
      </c>
      <c r="AB484" s="49">
        <v>370</v>
      </c>
      <c r="AC484" s="49">
        <v>220</v>
      </c>
      <c r="AD484" s="49">
        <v>430</v>
      </c>
      <c r="AE484" s="49">
        <v>14</v>
      </c>
      <c r="AF484" s="49">
        <v>0.1</v>
      </c>
      <c r="AG484" s="49">
        <v>0</v>
      </c>
      <c r="AH484" s="49">
        <v>0.2</v>
      </c>
      <c r="AI484" s="49">
        <v>0.4</v>
      </c>
      <c r="AJ484" s="49">
        <v>2</v>
      </c>
      <c r="AK484" s="49">
        <v>100</v>
      </c>
      <c r="AL484" s="49">
        <v>420</v>
      </c>
    </row>
    <row r="485" spans="1:38" s="48" customFormat="1" ht="16.5" customHeight="1" x14ac:dyDescent="0.3">
      <c r="A485" s="23"/>
      <c r="B485" s="84"/>
      <c r="C485" s="75" t="s">
        <v>28</v>
      </c>
      <c r="D485" s="56">
        <v>0.107</v>
      </c>
      <c r="E485" s="122">
        <v>18</v>
      </c>
      <c r="F485" s="123">
        <f t="shared" si="365"/>
        <v>1.9259999999999999</v>
      </c>
      <c r="G485" s="56">
        <f t="shared" si="366"/>
        <v>2.14</v>
      </c>
      <c r="H485" s="56">
        <f t="shared" si="367"/>
        <v>0.42799999999999999</v>
      </c>
      <c r="I485" s="56">
        <f t="shared" si="368"/>
        <v>17.440999999999999</v>
      </c>
      <c r="J485" s="56">
        <f t="shared" si="369"/>
        <v>29.96</v>
      </c>
      <c r="K485" s="56"/>
      <c r="L485" s="56">
        <f t="shared" si="370"/>
        <v>10.7</v>
      </c>
      <c r="M485" s="56">
        <f t="shared" si="371"/>
        <v>24.61</v>
      </c>
      <c r="N485" s="56">
        <f t="shared" si="372"/>
        <v>62.06</v>
      </c>
      <c r="O485" s="56">
        <f t="shared" si="373"/>
        <v>0.96299999999999997</v>
      </c>
      <c r="P485" s="56">
        <f t="shared" si="374"/>
        <v>2.1400000000000002E-2</v>
      </c>
      <c r="Q485" s="56">
        <f t="shared" si="375"/>
        <v>0</v>
      </c>
      <c r="R485" s="56"/>
      <c r="S485" s="56">
        <f t="shared" si="376"/>
        <v>7.4899999999999994E-2</v>
      </c>
      <c r="T485" s="56">
        <f t="shared" si="377"/>
        <v>1.391</v>
      </c>
      <c r="U485" s="51">
        <f t="shared" si="378"/>
        <v>21.4</v>
      </c>
      <c r="V485" s="51">
        <f t="shared" si="379"/>
        <v>85.6</v>
      </c>
      <c r="W485" s="49">
        <v>20</v>
      </c>
      <c r="X485" s="49">
        <v>4</v>
      </c>
      <c r="Y485" s="49">
        <v>163</v>
      </c>
      <c r="Z485" s="49">
        <v>280</v>
      </c>
      <c r="AA485" s="49">
        <v>5680</v>
      </c>
      <c r="AB485" s="49">
        <v>100</v>
      </c>
      <c r="AC485" s="49">
        <v>230</v>
      </c>
      <c r="AD485" s="49">
        <v>580</v>
      </c>
      <c r="AE485" s="49">
        <v>9</v>
      </c>
      <c r="AF485" s="49">
        <v>0.2</v>
      </c>
      <c r="AG485" s="49">
        <v>0</v>
      </c>
      <c r="AH485" s="49">
        <v>1.2</v>
      </c>
      <c r="AI485" s="49">
        <v>0.7</v>
      </c>
      <c r="AJ485" s="49">
        <v>13</v>
      </c>
      <c r="AK485" s="49">
        <v>200</v>
      </c>
      <c r="AL485" s="49">
        <v>800</v>
      </c>
    </row>
    <row r="486" spans="1:38" s="48" customFormat="1" ht="15" customHeight="1" x14ac:dyDescent="0.3">
      <c r="A486" s="23"/>
      <c r="B486" s="84"/>
      <c r="C486" s="75" t="s">
        <v>33</v>
      </c>
      <c r="D486" s="56">
        <v>7.0000000000000001E-3</v>
      </c>
      <c r="E486" s="122">
        <v>104.32</v>
      </c>
      <c r="F486" s="123">
        <f t="shared" si="365"/>
        <v>0.73024</v>
      </c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1"/>
      <c r="V486" s="51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9"/>
    </row>
    <row r="487" spans="1:38" s="48" customFormat="1" ht="18.75" x14ac:dyDescent="0.3">
      <c r="A487" s="96"/>
      <c r="B487" s="84"/>
      <c r="C487" s="75" t="s">
        <v>15</v>
      </c>
      <c r="D487" s="56">
        <v>2E-3</v>
      </c>
      <c r="E487" s="122">
        <v>45.83</v>
      </c>
      <c r="F487" s="123">
        <f>D487*E487</f>
        <v>9.1660000000000005E-2</v>
      </c>
      <c r="G487" s="56">
        <f>W487*D487</f>
        <v>0</v>
      </c>
      <c r="H487" s="56">
        <f>X487*D487</f>
        <v>0</v>
      </c>
      <c r="I487" s="56">
        <f>Y487*D487</f>
        <v>1.996</v>
      </c>
      <c r="J487" s="56">
        <f>Z487*D487</f>
        <v>0.02</v>
      </c>
      <c r="K487" s="56">
        <f>AA487*D487</f>
        <v>0.06</v>
      </c>
      <c r="L487" s="56">
        <f>AB487*D487</f>
        <v>0.04</v>
      </c>
      <c r="M487" s="56">
        <f>AC487*D487</f>
        <v>0</v>
      </c>
      <c r="N487" s="56">
        <f>AD487*D487</f>
        <v>0</v>
      </c>
      <c r="O487" s="56">
        <f>AE487*D487</f>
        <v>6.0000000000000001E-3</v>
      </c>
      <c r="P487" s="56">
        <f>AF487*D487</f>
        <v>0</v>
      </c>
      <c r="Q487" s="56">
        <f>AG487*D487</f>
        <v>0</v>
      </c>
      <c r="R487" s="56">
        <f>AH487*D487</f>
        <v>0</v>
      </c>
      <c r="S487" s="56">
        <f>AI487*D487</f>
        <v>0</v>
      </c>
      <c r="T487" s="56">
        <f>AJ487*D487</f>
        <v>0</v>
      </c>
      <c r="U487" s="51">
        <f>AK487*D487</f>
        <v>0</v>
      </c>
      <c r="V487" s="51">
        <f>AL487*D487</f>
        <v>7.58</v>
      </c>
      <c r="W487" s="49">
        <v>0</v>
      </c>
      <c r="X487" s="49">
        <v>0</v>
      </c>
      <c r="Y487" s="49">
        <v>998</v>
      </c>
      <c r="Z487" s="49">
        <v>10</v>
      </c>
      <c r="AA487" s="49">
        <v>30</v>
      </c>
      <c r="AB487" s="49">
        <v>20</v>
      </c>
      <c r="AC487" s="49">
        <v>0</v>
      </c>
      <c r="AD487" s="49">
        <v>0</v>
      </c>
      <c r="AE487" s="49">
        <v>3</v>
      </c>
      <c r="AF487" s="49">
        <v>0</v>
      </c>
      <c r="AG487" s="49">
        <v>0</v>
      </c>
      <c r="AH487" s="49">
        <v>0</v>
      </c>
      <c r="AI487" s="49">
        <v>0</v>
      </c>
      <c r="AJ487" s="49">
        <v>0</v>
      </c>
      <c r="AK487" s="49">
        <v>0</v>
      </c>
      <c r="AL487" s="49">
        <v>3790</v>
      </c>
    </row>
    <row r="488" spans="1:38" s="48" customFormat="1" ht="18.75" x14ac:dyDescent="0.3">
      <c r="A488" s="83"/>
      <c r="B488" s="70"/>
      <c r="C488" s="75"/>
      <c r="D488" s="186"/>
      <c r="E488" s="67"/>
      <c r="F488" s="72"/>
      <c r="G488" s="186"/>
      <c r="H488" s="186"/>
      <c r="I488" s="186"/>
      <c r="J488" s="186"/>
      <c r="K488" s="186"/>
      <c r="L488" s="186"/>
      <c r="M488" s="186"/>
      <c r="N488" s="186"/>
      <c r="O488" s="186"/>
      <c r="P488" s="186"/>
      <c r="Q488" s="186"/>
      <c r="R488" s="56"/>
      <c r="S488" s="56"/>
      <c r="T488" s="56"/>
      <c r="U488" s="51"/>
      <c r="V488" s="51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  <c r="AL488" s="49"/>
    </row>
    <row r="489" spans="1:38" s="48" customFormat="1" ht="18.75" x14ac:dyDescent="0.3">
      <c r="A489" s="83"/>
      <c r="B489" s="84"/>
      <c r="C489" s="75" t="s">
        <v>30</v>
      </c>
      <c r="D489" s="186">
        <v>0</v>
      </c>
      <c r="E489" s="67">
        <v>0</v>
      </c>
      <c r="F489" s="81">
        <f t="shared" ref="F489:V489" si="380">SUM(F488:F488)</f>
        <v>0</v>
      </c>
      <c r="G489" s="82">
        <f t="shared" si="380"/>
        <v>0</v>
      </c>
      <c r="H489" s="82">
        <f t="shared" si="380"/>
        <v>0</v>
      </c>
      <c r="I489" s="82">
        <f t="shared" si="380"/>
        <v>0</v>
      </c>
      <c r="J489" s="82">
        <f t="shared" si="380"/>
        <v>0</v>
      </c>
      <c r="K489" s="82">
        <f t="shared" si="380"/>
        <v>0</v>
      </c>
      <c r="L489" s="82">
        <f t="shared" si="380"/>
        <v>0</v>
      </c>
      <c r="M489" s="82">
        <f t="shared" si="380"/>
        <v>0</v>
      </c>
      <c r="N489" s="82">
        <f t="shared" si="380"/>
        <v>0</v>
      </c>
      <c r="O489" s="82">
        <f t="shared" si="380"/>
        <v>0</v>
      </c>
      <c r="P489" s="82">
        <f t="shared" si="380"/>
        <v>0</v>
      </c>
      <c r="Q489" s="82">
        <f t="shared" si="380"/>
        <v>0</v>
      </c>
      <c r="R489" s="64">
        <f t="shared" si="380"/>
        <v>0</v>
      </c>
      <c r="S489" s="64">
        <f t="shared" si="380"/>
        <v>0</v>
      </c>
      <c r="T489" s="64">
        <f t="shared" si="380"/>
        <v>0</v>
      </c>
      <c r="U489" s="50">
        <f t="shared" si="380"/>
        <v>0</v>
      </c>
      <c r="V489" s="50">
        <f t="shared" si="380"/>
        <v>0</v>
      </c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  <c r="AL489" s="49"/>
    </row>
    <row r="490" spans="1:38" s="48" customFormat="1" ht="18.75" x14ac:dyDescent="0.3">
      <c r="A490" s="83"/>
      <c r="B490" s="184"/>
      <c r="C490" s="75" t="s">
        <v>16</v>
      </c>
      <c r="D490" s="186"/>
      <c r="E490" s="67"/>
      <c r="F490" s="81">
        <v>7.89</v>
      </c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64"/>
      <c r="S490" s="64"/>
      <c r="T490" s="64"/>
      <c r="U490" s="50"/>
      <c r="V490" s="50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9"/>
    </row>
    <row r="491" spans="1:38" s="48" customFormat="1" ht="18.75" x14ac:dyDescent="0.3">
      <c r="A491" s="83"/>
      <c r="B491" s="184"/>
      <c r="C491" s="75"/>
      <c r="D491" s="186"/>
      <c r="E491" s="67"/>
      <c r="F491" s="81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64"/>
      <c r="S491" s="64"/>
      <c r="T491" s="64"/>
      <c r="U491" s="50"/>
      <c r="V491" s="50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49"/>
      <c r="AI491" s="49"/>
      <c r="AJ491" s="49"/>
      <c r="AK491" s="49"/>
      <c r="AL491" s="49"/>
    </row>
    <row r="492" spans="1:38" s="48" customFormat="1" ht="29.25" customHeight="1" x14ac:dyDescent="0.3">
      <c r="A492" s="64"/>
      <c r="B492" s="187" t="s">
        <v>152</v>
      </c>
      <c r="C492" s="75" t="s">
        <v>22</v>
      </c>
      <c r="D492" s="186">
        <v>0.08</v>
      </c>
      <c r="E492" s="67">
        <v>394.7</v>
      </c>
      <c r="F492" s="72">
        <f t="shared" ref="F492:F498" si="381">D492*E492</f>
        <v>31.576000000000001</v>
      </c>
      <c r="G492" s="186">
        <f>W492*D492</f>
        <v>14.88</v>
      </c>
      <c r="H492" s="186">
        <f>X492*D492</f>
        <v>12.8</v>
      </c>
      <c r="I492" s="186">
        <f>Y492*D492</f>
        <v>0</v>
      </c>
      <c r="J492" s="186">
        <f>Z492*D492</f>
        <v>52</v>
      </c>
      <c r="K492" s="186">
        <f>AA493*D492</f>
        <v>0</v>
      </c>
      <c r="L492" s="186">
        <f>AB492*D492</f>
        <v>7.2</v>
      </c>
      <c r="M492" s="186">
        <f>AC492*D492</f>
        <v>17.600000000000001</v>
      </c>
      <c r="N492" s="186">
        <f>AD492*D492</f>
        <v>150.4</v>
      </c>
      <c r="O492" s="186">
        <f>AE492*D492</f>
        <v>2.16</v>
      </c>
      <c r="P492" s="186">
        <f>AF492*D492</f>
        <v>0</v>
      </c>
      <c r="Q492" s="186">
        <f>AG492*D492</f>
        <v>0</v>
      </c>
      <c r="R492" s="56">
        <f>AH493*D492</f>
        <v>0</v>
      </c>
      <c r="S492" s="56">
        <f>AI492*D492</f>
        <v>0.12</v>
      </c>
      <c r="T492" s="56">
        <f>AJ492*D492</f>
        <v>3.7600000000000002</v>
      </c>
      <c r="U492" s="51">
        <f>AK492*D492</f>
        <v>0</v>
      </c>
      <c r="V492" s="51">
        <f>AL492*D492</f>
        <v>174.4</v>
      </c>
      <c r="W492" s="49">
        <v>186</v>
      </c>
      <c r="X492" s="49">
        <v>160</v>
      </c>
      <c r="Y492" s="49">
        <v>0</v>
      </c>
      <c r="Z492" s="49">
        <v>650</v>
      </c>
      <c r="AA492" s="49">
        <v>3250</v>
      </c>
      <c r="AB492" s="49">
        <v>90</v>
      </c>
      <c r="AC492" s="49">
        <v>220</v>
      </c>
      <c r="AD492" s="49">
        <v>1880</v>
      </c>
      <c r="AE492" s="49">
        <v>27</v>
      </c>
      <c r="AF492" s="49">
        <v>0</v>
      </c>
      <c r="AG492" s="49">
        <v>0</v>
      </c>
      <c r="AH492" s="49">
        <v>0.6</v>
      </c>
      <c r="AI492" s="49">
        <v>1.5</v>
      </c>
      <c r="AJ492" s="49">
        <v>47</v>
      </c>
      <c r="AK492" s="49">
        <v>0</v>
      </c>
      <c r="AL492" s="49">
        <v>2180</v>
      </c>
    </row>
    <row r="493" spans="1:38" s="48" customFormat="1" ht="14.25" customHeight="1" x14ac:dyDescent="0.3">
      <c r="A493" s="83"/>
      <c r="B493" s="105" t="s">
        <v>124</v>
      </c>
      <c r="C493" s="71" t="s">
        <v>23</v>
      </c>
      <c r="D493" s="186">
        <v>5.0000000000000001E-3</v>
      </c>
      <c r="E493" s="67">
        <v>91.9</v>
      </c>
      <c r="F493" s="72">
        <f t="shared" si="381"/>
        <v>0.45950000000000002</v>
      </c>
      <c r="G493" s="186">
        <f>W493*D493</f>
        <v>0</v>
      </c>
      <c r="H493" s="186">
        <f>X493*D493</f>
        <v>4.9950000000000001</v>
      </c>
      <c r="I493" s="186">
        <f>Y493*D493</f>
        <v>0</v>
      </c>
      <c r="J493" s="186">
        <f>Z493*D493</f>
        <v>0</v>
      </c>
      <c r="K493" s="186">
        <f>AA494*D493</f>
        <v>5</v>
      </c>
      <c r="L493" s="186">
        <f>AB493*D493</f>
        <v>0</v>
      </c>
      <c r="M493" s="186">
        <f>AC493*D493</f>
        <v>0</v>
      </c>
      <c r="N493" s="186">
        <f>AD493*D493</f>
        <v>0</v>
      </c>
      <c r="O493" s="186">
        <f>AE493*D493</f>
        <v>0</v>
      </c>
      <c r="P493" s="186">
        <f>AF493*D493</f>
        <v>0</v>
      </c>
      <c r="Q493" s="186">
        <f>AG493*D493</f>
        <v>0</v>
      </c>
      <c r="R493" s="56">
        <f>AH494*D493</f>
        <v>4.0000000000000001E-3</v>
      </c>
      <c r="S493" s="56">
        <f>AI493*D493</f>
        <v>0</v>
      </c>
      <c r="T493" s="56">
        <f>AJ493*D493</f>
        <v>0</v>
      </c>
      <c r="U493" s="51">
        <f>AK493*D493</f>
        <v>0</v>
      </c>
      <c r="V493" s="51">
        <f>AL493*D493</f>
        <v>44.95</v>
      </c>
      <c r="W493" s="49">
        <v>0</v>
      </c>
      <c r="X493" s="49">
        <v>999</v>
      </c>
      <c r="Y493" s="49">
        <v>0</v>
      </c>
      <c r="Z493" s="49">
        <v>0</v>
      </c>
      <c r="AA493" s="49">
        <v>0</v>
      </c>
      <c r="AB493" s="49">
        <v>0</v>
      </c>
      <c r="AC493" s="49">
        <v>0</v>
      </c>
      <c r="AD493" s="49">
        <v>0</v>
      </c>
      <c r="AE493" s="49">
        <v>0</v>
      </c>
      <c r="AF493" s="49">
        <v>0</v>
      </c>
      <c r="AG493" s="49">
        <v>0</v>
      </c>
      <c r="AH493" s="49">
        <v>0</v>
      </c>
      <c r="AI493" s="49">
        <v>0</v>
      </c>
      <c r="AJ493" s="49">
        <v>0</v>
      </c>
      <c r="AK493" s="49">
        <v>0</v>
      </c>
      <c r="AL493" s="49">
        <v>8990</v>
      </c>
    </row>
    <row r="494" spans="1:38" s="48" customFormat="1" ht="15" customHeight="1" x14ac:dyDescent="0.3">
      <c r="A494" s="83"/>
      <c r="B494" s="105"/>
      <c r="C494" s="75" t="s">
        <v>70</v>
      </c>
      <c r="D494" s="186">
        <v>5.0999999999999997E-2</v>
      </c>
      <c r="E494" s="67">
        <v>45.26</v>
      </c>
      <c r="F494" s="72">
        <f t="shared" si="381"/>
        <v>2.3082599999999998</v>
      </c>
      <c r="G494" s="186">
        <f>W494*D494</f>
        <v>3.57</v>
      </c>
      <c r="H494" s="186">
        <f>X494*D494</f>
        <v>0.51</v>
      </c>
      <c r="I494" s="186">
        <f>Y494*D494</f>
        <v>36.413999999999994</v>
      </c>
      <c r="J494" s="186">
        <f>Z494*D494</f>
        <v>6.1199999999999992</v>
      </c>
      <c r="K494" s="186">
        <f>AA495*D494</f>
        <v>89.25</v>
      </c>
      <c r="L494" s="186">
        <f>AB494*D494</f>
        <v>4.08</v>
      </c>
      <c r="M494" s="186">
        <f>AC494*D494</f>
        <v>25.5</v>
      </c>
      <c r="N494" s="186">
        <f>AD494*D494</f>
        <v>76.5</v>
      </c>
      <c r="O494" s="186">
        <f>AE494*D494</f>
        <v>0.51</v>
      </c>
      <c r="P494" s="186">
        <f>AF494*D494</f>
        <v>0</v>
      </c>
      <c r="Q494" s="186">
        <f>AG494*D494</f>
        <v>0</v>
      </c>
      <c r="R494" s="56">
        <f>AH495*D494</f>
        <v>2.5499999999999998E-2</v>
      </c>
      <c r="S494" s="56">
        <f>AI494*D494</f>
        <v>2.0400000000000001E-2</v>
      </c>
      <c r="T494" s="56">
        <f>AJ494*D494</f>
        <v>0.81599999999999995</v>
      </c>
      <c r="U494" s="51">
        <f>AK494*D494</f>
        <v>0</v>
      </c>
      <c r="V494" s="51">
        <f>AL494*D494</f>
        <v>168.29999999999998</v>
      </c>
      <c r="W494" s="49">
        <v>70</v>
      </c>
      <c r="X494" s="49">
        <v>10</v>
      </c>
      <c r="Y494" s="49">
        <v>714</v>
      </c>
      <c r="Z494" s="49">
        <v>120</v>
      </c>
      <c r="AA494" s="49">
        <v>1000</v>
      </c>
      <c r="AB494" s="49">
        <v>80</v>
      </c>
      <c r="AC494" s="49">
        <v>500</v>
      </c>
      <c r="AD494" s="49">
        <v>1500</v>
      </c>
      <c r="AE494" s="49">
        <v>10</v>
      </c>
      <c r="AF494" s="49">
        <v>0</v>
      </c>
      <c r="AG494" s="49">
        <v>0</v>
      </c>
      <c r="AH494" s="49">
        <v>0.8</v>
      </c>
      <c r="AI494" s="49">
        <v>0.4</v>
      </c>
      <c r="AJ494" s="49">
        <v>16</v>
      </c>
      <c r="AK494" s="49">
        <v>0</v>
      </c>
      <c r="AL494" s="49">
        <v>3300</v>
      </c>
    </row>
    <row r="495" spans="1:38" s="48" customFormat="1" ht="18.75" x14ac:dyDescent="0.3">
      <c r="A495" s="83"/>
      <c r="B495" s="105"/>
      <c r="C495" s="75" t="s">
        <v>25</v>
      </c>
      <c r="D495" s="186">
        <v>6.0000000000000001E-3</v>
      </c>
      <c r="E495" s="67">
        <v>17</v>
      </c>
      <c r="F495" s="72">
        <f t="shared" si="381"/>
        <v>0.10200000000000001</v>
      </c>
      <c r="G495" s="186">
        <f>W495*D495</f>
        <v>8.4000000000000005E-2</v>
      </c>
      <c r="H495" s="186">
        <f>X495*D495</f>
        <v>0</v>
      </c>
      <c r="I495" s="186">
        <f>Y495*D495</f>
        <v>0.54600000000000004</v>
      </c>
      <c r="J495" s="186">
        <f>Z495*D495</f>
        <v>1.08</v>
      </c>
      <c r="K495" s="186">
        <f>AA498*D495</f>
        <v>0</v>
      </c>
      <c r="L495" s="186">
        <f>AB495*D495</f>
        <v>1.86</v>
      </c>
      <c r="M495" s="186">
        <f>AC495*D495</f>
        <v>0.84</v>
      </c>
      <c r="N495" s="186">
        <f>AD495*D495</f>
        <v>3.48</v>
      </c>
      <c r="O495" s="186">
        <f>AE495*D495</f>
        <v>4.8000000000000001E-2</v>
      </c>
      <c r="P495" s="186">
        <f>AF495*D495</f>
        <v>0</v>
      </c>
      <c r="Q495" s="186">
        <f>AG495*D495</f>
        <v>0</v>
      </c>
      <c r="R495" s="56">
        <f>AH498*D495</f>
        <v>0</v>
      </c>
      <c r="S495" s="56">
        <f>AI495*D495</f>
        <v>1.2000000000000001E-3</v>
      </c>
      <c r="T495" s="56">
        <f>AJ495*D495</f>
        <v>1.2E-2</v>
      </c>
      <c r="U495" s="51">
        <f>AK495*D495</f>
        <v>0.6</v>
      </c>
      <c r="V495" s="51">
        <f>AL495*D495</f>
        <v>2.46</v>
      </c>
      <c r="W495" s="49">
        <v>14</v>
      </c>
      <c r="X495" s="49">
        <v>0</v>
      </c>
      <c r="Y495" s="49">
        <v>91</v>
      </c>
      <c r="Z495" s="49">
        <v>180</v>
      </c>
      <c r="AA495" s="49">
        <v>1750</v>
      </c>
      <c r="AB495" s="49">
        <v>310</v>
      </c>
      <c r="AC495" s="49">
        <v>140</v>
      </c>
      <c r="AD495" s="49">
        <v>580</v>
      </c>
      <c r="AE495" s="49">
        <v>8</v>
      </c>
      <c r="AF495" s="49">
        <v>0</v>
      </c>
      <c r="AG495" s="49">
        <v>0</v>
      </c>
      <c r="AH495" s="49">
        <v>0.5</v>
      </c>
      <c r="AI495" s="49">
        <v>0.2</v>
      </c>
      <c r="AJ495" s="49">
        <v>2</v>
      </c>
      <c r="AK495" s="49">
        <v>100</v>
      </c>
      <c r="AL495" s="49">
        <v>410</v>
      </c>
    </row>
    <row r="496" spans="1:38" s="48" customFormat="1" ht="18.75" x14ac:dyDescent="0.3">
      <c r="A496" s="83"/>
      <c r="B496" s="84"/>
      <c r="C496" s="75" t="s">
        <v>26</v>
      </c>
      <c r="D496" s="186">
        <v>0.01</v>
      </c>
      <c r="E496" s="67">
        <v>24</v>
      </c>
      <c r="F496" s="72">
        <f t="shared" si="381"/>
        <v>0.24</v>
      </c>
      <c r="G496" s="186">
        <f>W496*D496</f>
        <v>0.13</v>
      </c>
      <c r="H496" s="186">
        <f>X496*D496</f>
        <v>0.01</v>
      </c>
      <c r="I496" s="186">
        <f>Y496*D496</f>
        <v>0.72</v>
      </c>
      <c r="J496" s="186">
        <f>Z496*D496</f>
        <v>2.1</v>
      </c>
      <c r="K496" s="186">
        <f>AA499*D496</f>
        <v>0</v>
      </c>
      <c r="L496" s="186">
        <f>AB496*D496</f>
        <v>5.1000000000000005</v>
      </c>
      <c r="M496" s="186">
        <f>AC496*D496</f>
        <v>3.8000000000000003</v>
      </c>
      <c r="N496" s="186">
        <f>AD496*D496</f>
        <v>5.5</v>
      </c>
      <c r="O496" s="186">
        <f>AE496*D496</f>
        <v>7.0000000000000007E-2</v>
      </c>
      <c r="P496" s="186">
        <f>AF496*D496</f>
        <v>0.9</v>
      </c>
      <c r="Q496" s="186">
        <f>AG496*D496</f>
        <v>0</v>
      </c>
      <c r="R496" s="56">
        <f>AH499*D496</f>
        <v>0</v>
      </c>
      <c r="S496" s="56">
        <f>AI496*D496</f>
        <v>6.9999999999999993E-3</v>
      </c>
      <c r="T496" s="56">
        <f>AJ496*D496</f>
        <v>0.1</v>
      </c>
      <c r="U496" s="51">
        <f>AK496*D496</f>
        <v>0.5</v>
      </c>
      <c r="V496" s="51">
        <f>AL496*D496</f>
        <v>3</v>
      </c>
      <c r="W496" s="49">
        <v>13</v>
      </c>
      <c r="X496" s="49">
        <v>1</v>
      </c>
      <c r="Y496" s="49">
        <v>72</v>
      </c>
      <c r="Z496" s="49">
        <v>210</v>
      </c>
      <c r="AA496" s="49">
        <v>2000</v>
      </c>
      <c r="AB496" s="49">
        <v>510</v>
      </c>
      <c r="AC496" s="49">
        <v>380</v>
      </c>
      <c r="AD496" s="49">
        <v>550</v>
      </c>
      <c r="AE496" s="49">
        <v>7</v>
      </c>
      <c r="AF496" s="49">
        <v>90</v>
      </c>
      <c r="AG496" s="49">
        <v>0</v>
      </c>
      <c r="AH496" s="49">
        <v>0.6</v>
      </c>
      <c r="AI496" s="49">
        <v>0.7</v>
      </c>
      <c r="AJ496" s="49">
        <v>10</v>
      </c>
      <c r="AK496" s="49">
        <v>50</v>
      </c>
      <c r="AL496" s="49">
        <v>300</v>
      </c>
    </row>
    <row r="497" spans="1:39" s="48" customFormat="1" ht="18.75" x14ac:dyDescent="0.3">
      <c r="A497" s="83"/>
      <c r="B497" s="105"/>
      <c r="C497" s="75" t="s">
        <v>95</v>
      </c>
      <c r="D497" s="186">
        <v>8.0000000000000002E-3</v>
      </c>
      <c r="E497" s="67">
        <v>104.3</v>
      </c>
      <c r="F497" s="72">
        <f t="shared" si="381"/>
        <v>0.83440000000000003</v>
      </c>
      <c r="G497" s="186"/>
      <c r="H497" s="186"/>
      <c r="I497" s="186"/>
      <c r="J497" s="186"/>
      <c r="K497" s="186"/>
      <c r="L497" s="186"/>
      <c r="M497" s="186"/>
      <c r="N497" s="186"/>
      <c r="O497" s="186"/>
      <c r="P497" s="186"/>
      <c r="Q497" s="186"/>
      <c r="R497" s="56"/>
      <c r="S497" s="56"/>
      <c r="T497" s="56"/>
      <c r="U497" s="51"/>
      <c r="V497" s="51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  <c r="AJ497" s="49"/>
      <c r="AK497" s="49"/>
      <c r="AL497" s="49"/>
    </row>
    <row r="498" spans="1:39" s="48" customFormat="1" ht="18.75" x14ac:dyDescent="0.3">
      <c r="A498" s="83"/>
      <c r="B498" s="105"/>
      <c r="C498" s="75" t="s">
        <v>27</v>
      </c>
      <c r="D498" s="186">
        <v>1E-3</v>
      </c>
      <c r="E498" s="67">
        <v>12.68</v>
      </c>
      <c r="F498" s="72">
        <f t="shared" si="381"/>
        <v>1.268E-2</v>
      </c>
      <c r="G498" s="186">
        <f>W498*D498</f>
        <v>0</v>
      </c>
      <c r="H498" s="186">
        <f>X498*D498</f>
        <v>0</v>
      </c>
      <c r="I498" s="186">
        <f>Y498*D498</f>
        <v>0</v>
      </c>
      <c r="J498" s="186">
        <f>Z498*D498</f>
        <v>0</v>
      </c>
      <c r="K498" s="186">
        <f>AA499*D498</f>
        <v>0</v>
      </c>
      <c r="L498" s="186">
        <f>AB498*D498</f>
        <v>0</v>
      </c>
      <c r="M498" s="186">
        <f>AC498*D498</f>
        <v>0</v>
      </c>
      <c r="N498" s="186">
        <f>AD498*D498</f>
        <v>0</v>
      </c>
      <c r="O498" s="186">
        <f>AE498*D498</f>
        <v>0</v>
      </c>
      <c r="P498" s="186">
        <f>AF498*D498</f>
        <v>0</v>
      </c>
      <c r="Q498" s="186">
        <f>AG498*D498</f>
        <v>0</v>
      </c>
      <c r="R498" s="56">
        <f>AH499*D498</f>
        <v>0</v>
      </c>
      <c r="S498" s="56">
        <f>AI498*D498</f>
        <v>0</v>
      </c>
      <c r="T498" s="56">
        <f>AJ498*D498</f>
        <v>0</v>
      </c>
      <c r="U498" s="51">
        <f>AK498*D498</f>
        <v>0</v>
      </c>
      <c r="V498" s="51">
        <f>AL498*D498</f>
        <v>0</v>
      </c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  <c r="AJ498" s="49"/>
      <c r="AK498" s="49"/>
      <c r="AL498" s="49"/>
    </row>
    <row r="499" spans="1:39" s="48" customFormat="1" ht="18.75" x14ac:dyDescent="0.3">
      <c r="A499" s="56"/>
      <c r="B499" s="190"/>
      <c r="C499" s="106" t="s">
        <v>30</v>
      </c>
      <c r="D499" s="186"/>
      <c r="E499" s="186"/>
      <c r="F499" s="95">
        <f t="shared" ref="F499:V499" si="382">SUM(F492:F498)</f>
        <v>35.53284</v>
      </c>
      <c r="G499" s="107">
        <f t="shared" si="382"/>
        <v>18.663999999999998</v>
      </c>
      <c r="H499" s="107">
        <f t="shared" si="382"/>
        <v>18.315000000000005</v>
      </c>
      <c r="I499" s="107">
        <f t="shared" si="382"/>
        <v>37.679999999999993</v>
      </c>
      <c r="J499" s="107">
        <f t="shared" si="382"/>
        <v>61.3</v>
      </c>
      <c r="K499" s="107">
        <f t="shared" si="382"/>
        <v>94.25</v>
      </c>
      <c r="L499" s="107">
        <f t="shared" si="382"/>
        <v>18.240000000000002</v>
      </c>
      <c r="M499" s="107">
        <f t="shared" si="382"/>
        <v>47.74</v>
      </c>
      <c r="N499" s="107">
        <f t="shared" si="382"/>
        <v>235.88</v>
      </c>
      <c r="O499" s="107">
        <f t="shared" si="382"/>
        <v>2.7879999999999998</v>
      </c>
      <c r="P499" s="107">
        <f t="shared" si="382"/>
        <v>0.9</v>
      </c>
      <c r="Q499" s="107">
        <f t="shared" si="382"/>
        <v>0</v>
      </c>
      <c r="R499" s="108">
        <f t="shared" si="382"/>
        <v>2.9499999999999998E-2</v>
      </c>
      <c r="S499" s="108">
        <f t="shared" si="382"/>
        <v>0.14860000000000001</v>
      </c>
      <c r="T499" s="108">
        <f t="shared" si="382"/>
        <v>4.6879999999999997</v>
      </c>
      <c r="U499" s="12">
        <f t="shared" si="382"/>
        <v>1.1000000000000001</v>
      </c>
      <c r="V499" s="12">
        <f t="shared" si="382"/>
        <v>393.10999999999996</v>
      </c>
    </row>
    <row r="500" spans="1:39" s="48" customFormat="1" ht="18.75" x14ac:dyDescent="0.3">
      <c r="A500" s="83"/>
      <c r="B500" s="84"/>
      <c r="C500" s="71"/>
      <c r="D500" s="186"/>
      <c r="E500" s="67"/>
      <c r="F500" s="72"/>
      <c r="G500" s="186"/>
      <c r="H500" s="186"/>
      <c r="I500" s="186"/>
      <c r="J500" s="186"/>
      <c r="K500" s="186"/>
      <c r="L500" s="186"/>
      <c r="M500" s="186"/>
      <c r="N500" s="186"/>
      <c r="O500" s="186"/>
      <c r="P500" s="186"/>
      <c r="Q500" s="186"/>
      <c r="R500" s="56"/>
      <c r="S500" s="56"/>
      <c r="T500" s="56"/>
      <c r="U500" s="51"/>
      <c r="V500" s="51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  <c r="AK500" s="49"/>
      <c r="AL500" s="49"/>
    </row>
    <row r="501" spans="1:39" s="48" customFormat="1" ht="18.75" x14ac:dyDescent="0.3">
      <c r="A501" s="83"/>
      <c r="B501" s="84"/>
      <c r="C501" s="75" t="s">
        <v>16</v>
      </c>
      <c r="D501" s="186">
        <v>0</v>
      </c>
      <c r="E501" s="67">
        <v>0</v>
      </c>
      <c r="F501" s="81">
        <f t="shared" ref="F501:V501" si="383">SUM(F500:F500)</f>
        <v>0</v>
      </c>
      <c r="G501" s="82">
        <f t="shared" si="383"/>
        <v>0</v>
      </c>
      <c r="H501" s="82">
        <f t="shared" si="383"/>
        <v>0</v>
      </c>
      <c r="I501" s="82">
        <f t="shared" si="383"/>
        <v>0</v>
      </c>
      <c r="J501" s="82">
        <f t="shared" si="383"/>
        <v>0</v>
      </c>
      <c r="K501" s="82">
        <f t="shared" si="383"/>
        <v>0</v>
      </c>
      <c r="L501" s="82">
        <f t="shared" si="383"/>
        <v>0</v>
      </c>
      <c r="M501" s="82">
        <f t="shared" si="383"/>
        <v>0</v>
      </c>
      <c r="N501" s="82">
        <f t="shared" si="383"/>
        <v>0</v>
      </c>
      <c r="O501" s="82">
        <f t="shared" si="383"/>
        <v>0</v>
      </c>
      <c r="P501" s="82">
        <f t="shared" si="383"/>
        <v>0</v>
      </c>
      <c r="Q501" s="82">
        <f t="shared" si="383"/>
        <v>0</v>
      </c>
      <c r="R501" s="64">
        <f t="shared" si="383"/>
        <v>0</v>
      </c>
      <c r="S501" s="64">
        <f t="shared" si="383"/>
        <v>0</v>
      </c>
      <c r="T501" s="64">
        <f t="shared" si="383"/>
        <v>0</v>
      </c>
      <c r="U501" s="50">
        <f t="shared" si="383"/>
        <v>0</v>
      </c>
      <c r="V501" s="50">
        <f t="shared" si="383"/>
        <v>0</v>
      </c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  <c r="AK501" s="49"/>
      <c r="AL501" s="49"/>
    </row>
    <row r="502" spans="1:39" s="14" customFormat="1" ht="16.5" customHeight="1" x14ac:dyDescent="0.3">
      <c r="A502" s="115"/>
      <c r="B502" s="84"/>
      <c r="C502" s="75"/>
      <c r="D502" s="186"/>
      <c r="E502" s="67"/>
      <c r="F502" s="81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64"/>
      <c r="S502" s="64"/>
      <c r="T502" s="64"/>
      <c r="U502" s="50"/>
      <c r="V502" s="50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9"/>
      <c r="AM502" s="27"/>
    </row>
    <row r="503" spans="1:39" s="48" customFormat="1" ht="32.25" customHeight="1" x14ac:dyDescent="0.3">
      <c r="A503" s="83"/>
      <c r="B503" s="187" t="s">
        <v>14</v>
      </c>
      <c r="C503" s="75" t="s">
        <v>14</v>
      </c>
      <c r="D503" s="186">
        <v>1E-3</v>
      </c>
      <c r="E503" s="67">
        <v>370.5</v>
      </c>
      <c r="F503" s="72">
        <f>D503*E503</f>
        <v>0.3705</v>
      </c>
      <c r="G503" s="186">
        <f>W503*D503</f>
        <v>1.8000000000000002E-2</v>
      </c>
      <c r="H503" s="186">
        <f>X503*D503</f>
        <v>0</v>
      </c>
      <c r="I503" s="186">
        <f>Y503*D503</f>
        <v>0.66</v>
      </c>
      <c r="J503" s="186">
        <f>Z503*D503</f>
        <v>1.17</v>
      </c>
      <c r="K503" s="186">
        <f>AA504*D503</f>
        <v>0.03</v>
      </c>
      <c r="L503" s="186">
        <f>AB503*D503</f>
        <v>0.8</v>
      </c>
      <c r="M503" s="186">
        <f>AC503*D503</f>
        <v>0.42</v>
      </c>
      <c r="N503" s="186">
        <f>AD503*D503</f>
        <v>1.29</v>
      </c>
      <c r="O503" s="186">
        <f>AE503*D503</f>
        <v>0.03</v>
      </c>
      <c r="P503" s="186">
        <f>AF503*D503</f>
        <v>0</v>
      </c>
      <c r="Q503" s="186">
        <f>AG503*D503</f>
        <v>0</v>
      </c>
      <c r="R503" s="56">
        <f>AH504*D503</f>
        <v>0</v>
      </c>
      <c r="S503" s="56">
        <f>AI503*D503</f>
        <v>8.0000000000000004E-4</v>
      </c>
      <c r="T503" s="56">
        <f>AJ503*D503</f>
        <v>5.0000000000000001E-3</v>
      </c>
      <c r="U503" s="51">
        <f>AK503*D503</f>
        <v>0</v>
      </c>
      <c r="V503" s="51">
        <f>AL503*D503</f>
        <v>2.62</v>
      </c>
      <c r="W503" s="49">
        <v>18</v>
      </c>
      <c r="X503" s="49">
        <v>0</v>
      </c>
      <c r="Y503" s="49">
        <v>660</v>
      </c>
      <c r="Z503" s="49">
        <v>1170</v>
      </c>
      <c r="AA503" s="49">
        <v>8600</v>
      </c>
      <c r="AB503" s="49">
        <v>800</v>
      </c>
      <c r="AC503" s="49">
        <v>420</v>
      </c>
      <c r="AD503" s="49">
        <v>1290</v>
      </c>
      <c r="AE503" s="49">
        <v>30</v>
      </c>
      <c r="AF503" s="49">
        <v>0</v>
      </c>
      <c r="AG503" s="49">
        <v>0</v>
      </c>
      <c r="AH503" s="49">
        <v>1.5</v>
      </c>
      <c r="AI503" s="49">
        <v>0.8</v>
      </c>
      <c r="AJ503" s="49">
        <v>5</v>
      </c>
      <c r="AK503" s="49">
        <v>0</v>
      </c>
      <c r="AL503" s="49">
        <v>2620</v>
      </c>
      <c r="AM503" s="14"/>
    </row>
    <row r="504" spans="1:39" s="48" customFormat="1" ht="24.75" customHeight="1" x14ac:dyDescent="0.3">
      <c r="A504" s="79"/>
      <c r="B504" s="105">
        <v>200</v>
      </c>
      <c r="C504" s="75" t="s">
        <v>15</v>
      </c>
      <c r="D504" s="186">
        <v>1.4999999999999999E-2</v>
      </c>
      <c r="E504" s="67">
        <v>45.83</v>
      </c>
      <c r="F504" s="72">
        <f>D504*E504</f>
        <v>0.68744999999999989</v>
      </c>
      <c r="G504" s="186">
        <f>W504*D504</f>
        <v>0</v>
      </c>
      <c r="H504" s="186">
        <f>X504*D504</f>
        <v>0</v>
      </c>
      <c r="I504" s="186">
        <f>Y504*D504</f>
        <v>14.969999999999999</v>
      </c>
      <c r="J504" s="186">
        <f>Z504*D504</f>
        <v>0.15</v>
      </c>
      <c r="K504" s="186">
        <f>AA504*D504</f>
        <v>0.44999999999999996</v>
      </c>
      <c r="L504" s="186">
        <f>AB504*D504</f>
        <v>0.3</v>
      </c>
      <c r="M504" s="186">
        <f>AC504*D504</f>
        <v>0</v>
      </c>
      <c r="N504" s="186">
        <f>AD504*D504</f>
        <v>0</v>
      </c>
      <c r="O504" s="186">
        <f>AE504*D504</f>
        <v>4.4999999999999998E-2</v>
      </c>
      <c r="P504" s="186">
        <f>AF504*D504</f>
        <v>0</v>
      </c>
      <c r="Q504" s="186">
        <f>AG504*D504</f>
        <v>0</v>
      </c>
      <c r="R504" s="56">
        <f>AH504*D504</f>
        <v>0</v>
      </c>
      <c r="S504" s="56">
        <f>AI504*D504</f>
        <v>0</v>
      </c>
      <c r="T504" s="56">
        <f>AJ504*D504</f>
        <v>0</v>
      </c>
      <c r="U504" s="51">
        <f>AK504*D504</f>
        <v>0</v>
      </c>
      <c r="V504" s="51">
        <f>AL504*D504</f>
        <v>56.85</v>
      </c>
      <c r="W504" s="49">
        <v>0</v>
      </c>
      <c r="X504" s="49">
        <v>0</v>
      </c>
      <c r="Y504" s="49">
        <v>998</v>
      </c>
      <c r="Z504" s="49">
        <v>10</v>
      </c>
      <c r="AA504" s="49">
        <v>30</v>
      </c>
      <c r="AB504" s="49">
        <v>20</v>
      </c>
      <c r="AC504" s="49">
        <v>0</v>
      </c>
      <c r="AD504" s="49">
        <v>0</v>
      </c>
      <c r="AE504" s="49">
        <v>3</v>
      </c>
      <c r="AF504" s="49">
        <v>0</v>
      </c>
      <c r="AG504" s="49">
        <v>0</v>
      </c>
      <c r="AH504" s="49">
        <v>0</v>
      </c>
      <c r="AI504" s="49">
        <v>0</v>
      </c>
      <c r="AJ504" s="49">
        <v>0</v>
      </c>
      <c r="AK504" s="49">
        <v>0</v>
      </c>
      <c r="AL504" s="49">
        <v>3790</v>
      </c>
    </row>
    <row r="505" spans="1:39" s="48" customFormat="1" ht="21" customHeight="1" x14ac:dyDescent="0.3">
      <c r="A505" s="83"/>
      <c r="B505" s="185"/>
      <c r="C505" s="75" t="s">
        <v>16</v>
      </c>
      <c r="D505" s="186">
        <v>0</v>
      </c>
      <c r="E505" s="67">
        <v>0</v>
      </c>
      <c r="F505" s="81">
        <v>1.06</v>
      </c>
      <c r="G505" s="82">
        <f t="shared" ref="G505:V505" si="384">SUM(G503:G504)</f>
        <v>1.8000000000000002E-2</v>
      </c>
      <c r="H505" s="82">
        <f t="shared" si="384"/>
        <v>0</v>
      </c>
      <c r="I505" s="82">
        <f t="shared" si="384"/>
        <v>15.629999999999999</v>
      </c>
      <c r="J505" s="82">
        <f t="shared" si="384"/>
        <v>1.3199999999999998</v>
      </c>
      <c r="K505" s="82">
        <f t="shared" si="384"/>
        <v>0.48</v>
      </c>
      <c r="L505" s="82">
        <f t="shared" si="384"/>
        <v>1.1000000000000001</v>
      </c>
      <c r="M505" s="82">
        <f t="shared" si="384"/>
        <v>0.42</v>
      </c>
      <c r="N505" s="82">
        <f t="shared" si="384"/>
        <v>1.29</v>
      </c>
      <c r="O505" s="82">
        <f t="shared" si="384"/>
        <v>7.4999999999999997E-2</v>
      </c>
      <c r="P505" s="82">
        <f t="shared" si="384"/>
        <v>0</v>
      </c>
      <c r="Q505" s="82">
        <f t="shared" si="384"/>
        <v>0</v>
      </c>
      <c r="R505" s="64">
        <f t="shared" si="384"/>
        <v>0</v>
      </c>
      <c r="S505" s="64">
        <f t="shared" si="384"/>
        <v>8.0000000000000004E-4</v>
      </c>
      <c r="T505" s="64">
        <f t="shared" si="384"/>
        <v>5.0000000000000001E-3</v>
      </c>
      <c r="U505" s="50">
        <f t="shared" si="384"/>
        <v>0</v>
      </c>
      <c r="V505" s="50">
        <f t="shared" si="384"/>
        <v>59.47</v>
      </c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  <c r="AJ505" s="49"/>
      <c r="AK505" s="49"/>
      <c r="AL505" s="49"/>
    </row>
    <row r="506" spans="1:39" s="48" customFormat="1" ht="18.75" x14ac:dyDescent="0.3">
      <c r="A506" s="1"/>
      <c r="B506" s="185" t="s">
        <v>37</v>
      </c>
      <c r="C506" s="56"/>
      <c r="D506" s="82">
        <v>5.5E-2</v>
      </c>
      <c r="E506" s="110">
        <v>35.08</v>
      </c>
      <c r="F506" s="81">
        <f>D506*E506</f>
        <v>1.9294</v>
      </c>
      <c r="G506" s="82">
        <f>W506*D506</f>
        <v>2.6949999999999998</v>
      </c>
      <c r="H506" s="82">
        <f>X506*D506</f>
        <v>0.55000000000000004</v>
      </c>
      <c r="I506" s="82">
        <f>Y506*D506</f>
        <v>25.3</v>
      </c>
      <c r="J506" s="82">
        <f>Z506*D506</f>
        <v>231</v>
      </c>
      <c r="K506" s="82">
        <f>AA514*D506</f>
        <v>0</v>
      </c>
      <c r="L506" s="82">
        <f>AB506*D506</f>
        <v>9.9</v>
      </c>
      <c r="M506" s="82">
        <f>AC506*D506</f>
        <v>11</v>
      </c>
      <c r="N506" s="82">
        <f>AD506*D506</f>
        <v>50.6</v>
      </c>
      <c r="O506" s="82">
        <f>AE506*D506</f>
        <v>1.595</v>
      </c>
      <c r="P506" s="82">
        <f>AF506*D506</f>
        <v>0</v>
      </c>
      <c r="Q506" s="82">
        <f>AG506*D506</f>
        <v>0</v>
      </c>
      <c r="R506" s="64">
        <f>AH514*D506</f>
        <v>0</v>
      </c>
      <c r="S506" s="64">
        <f>AI506*D506</f>
        <v>1.6500000000000001E-2</v>
      </c>
      <c r="T506" s="64">
        <f>AJ506*D506</f>
        <v>0.374</v>
      </c>
      <c r="U506" s="50">
        <f>AK506*D506</f>
        <v>0</v>
      </c>
      <c r="V506" s="50">
        <f>AL506*D506</f>
        <v>121</v>
      </c>
      <c r="W506" s="49">
        <v>49</v>
      </c>
      <c r="X506" s="49">
        <v>10</v>
      </c>
      <c r="Y506" s="49">
        <v>460</v>
      </c>
      <c r="Z506" s="49">
        <v>4200</v>
      </c>
      <c r="AA506" s="49">
        <v>1430</v>
      </c>
      <c r="AB506" s="49">
        <v>180</v>
      </c>
      <c r="AC506" s="49">
        <v>200</v>
      </c>
      <c r="AD506" s="49">
        <v>920</v>
      </c>
      <c r="AE506" s="49">
        <v>29</v>
      </c>
      <c r="AF506" s="49">
        <v>0</v>
      </c>
      <c r="AG506" s="49">
        <v>0</v>
      </c>
      <c r="AH506" s="49">
        <v>0.9</v>
      </c>
      <c r="AI506" s="49">
        <v>0.3</v>
      </c>
      <c r="AJ506" s="49">
        <v>6.8</v>
      </c>
      <c r="AK506" s="49">
        <v>0</v>
      </c>
      <c r="AL506" s="49">
        <v>2200</v>
      </c>
    </row>
    <row r="507" spans="1:39" s="48" customFormat="1" ht="18.75" x14ac:dyDescent="0.3">
      <c r="A507" s="1"/>
      <c r="B507" s="111"/>
      <c r="C507" s="77" t="s">
        <v>128</v>
      </c>
      <c r="D507" s="75" t="s">
        <v>32</v>
      </c>
      <c r="E507" s="56">
        <v>4.9000000000000002E-2</v>
      </c>
      <c r="F507" s="122">
        <v>26.65</v>
      </c>
      <c r="G507" s="123">
        <f>PRODUCT(E507,F507)</f>
        <v>1.30585</v>
      </c>
      <c r="H507" s="64">
        <v>0.20599999999999999</v>
      </c>
      <c r="I507" s="64">
        <v>2.1999999999999999E-2</v>
      </c>
      <c r="J507" s="64">
        <v>1.3779999999999999</v>
      </c>
      <c r="K507" s="64">
        <v>0.06</v>
      </c>
      <c r="L507" s="64">
        <v>3.5</v>
      </c>
      <c r="M507" s="64">
        <v>0.36</v>
      </c>
      <c r="N507" s="64">
        <v>0.32</v>
      </c>
      <c r="O507" s="64">
        <v>1.72</v>
      </c>
      <c r="P507" s="64">
        <v>2.4E-2</v>
      </c>
      <c r="Q507" s="64">
        <v>0</v>
      </c>
      <c r="R507" s="64">
        <v>0</v>
      </c>
      <c r="S507" s="64"/>
      <c r="T507" s="64"/>
      <c r="U507" s="50"/>
      <c r="V507" s="50"/>
      <c r="W507" s="50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  <c r="AJ507" s="49"/>
      <c r="AK507" s="49"/>
      <c r="AL507" s="49"/>
      <c r="AM507" s="49"/>
    </row>
    <row r="508" spans="1:39" s="48" customFormat="1" ht="18.75" x14ac:dyDescent="0.3">
      <c r="A508" s="1"/>
      <c r="B508" s="115"/>
      <c r="C508" s="77"/>
      <c r="D508" s="75" t="s">
        <v>15</v>
      </c>
      <c r="E508" s="56">
        <v>3.0000000000000001E-3</v>
      </c>
      <c r="F508" s="122">
        <v>45.83</v>
      </c>
      <c r="G508" s="123">
        <f>PRODUCT(E508,F508)</f>
        <v>0.13749</v>
      </c>
      <c r="H508" s="64">
        <v>0</v>
      </c>
      <c r="I508" s="64">
        <v>0</v>
      </c>
      <c r="J508" s="64">
        <v>2.9940000000000002</v>
      </c>
      <c r="K508" s="64">
        <v>0.03</v>
      </c>
      <c r="L508" s="64">
        <v>0.09</v>
      </c>
      <c r="M508" s="64">
        <v>0.06</v>
      </c>
      <c r="N508" s="64">
        <v>0</v>
      </c>
      <c r="O508" s="64">
        <v>0</v>
      </c>
      <c r="P508" s="64">
        <v>8.9999999999999993E-3</v>
      </c>
      <c r="Q508" s="64">
        <v>0</v>
      </c>
      <c r="R508" s="64">
        <v>0</v>
      </c>
      <c r="S508" s="64"/>
      <c r="T508" s="64"/>
      <c r="U508" s="50"/>
      <c r="V508" s="50"/>
      <c r="W508" s="50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  <c r="AJ508" s="49"/>
      <c r="AK508" s="49"/>
      <c r="AL508" s="49"/>
      <c r="AM508" s="49"/>
    </row>
    <row r="509" spans="1:39" s="48" customFormat="1" ht="18.75" x14ac:dyDescent="0.3">
      <c r="A509" s="1"/>
      <c r="B509" s="1"/>
      <c r="C509" s="77"/>
      <c r="D509" s="75" t="s">
        <v>129</v>
      </c>
      <c r="E509" s="56">
        <v>2.5999999999999999E-3</v>
      </c>
      <c r="F509" s="122">
        <v>91.9</v>
      </c>
      <c r="G509" s="123">
        <f>PRODUCT(E509,F509)</f>
        <v>0.23894000000000001</v>
      </c>
      <c r="H509" s="64">
        <v>0</v>
      </c>
      <c r="I509" s="64">
        <v>25.974</v>
      </c>
      <c r="J509" s="64">
        <v>0</v>
      </c>
      <c r="K509" s="64">
        <v>0</v>
      </c>
      <c r="L509" s="64">
        <v>11.4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/>
      <c r="T509" s="64"/>
      <c r="U509" s="50"/>
      <c r="V509" s="50"/>
      <c r="W509" s="50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  <c r="AJ509" s="49"/>
      <c r="AK509" s="49"/>
      <c r="AL509" s="49"/>
      <c r="AM509" s="49"/>
    </row>
    <row r="510" spans="1:39" s="29" customFormat="1" ht="18.75" x14ac:dyDescent="0.3">
      <c r="A510" s="14"/>
      <c r="B510" s="64"/>
      <c r="C510" s="77"/>
      <c r="D510" s="75" t="s">
        <v>130</v>
      </c>
      <c r="E510" s="56">
        <v>5.0000000000000001E-4</v>
      </c>
      <c r="F510" s="122">
        <v>1152.7</v>
      </c>
      <c r="G510" s="123">
        <f>PRODUCT(E510,F510)</f>
        <v>0.57635000000000003</v>
      </c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50"/>
      <c r="V510" s="50"/>
      <c r="W510" s="50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49"/>
      <c r="AI510" s="49"/>
      <c r="AJ510" s="49"/>
      <c r="AK510" s="49"/>
      <c r="AL510" s="49"/>
      <c r="AM510" s="49"/>
    </row>
    <row r="511" spans="1:39" s="26" customFormat="1" ht="36.75" customHeight="1" x14ac:dyDescent="0.3">
      <c r="A511" s="175"/>
      <c r="B511" s="69"/>
      <c r="C511" s="77"/>
      <c r="D511" s="75" t="s">
        <v>131</v>
      </c>
      <c r="E511" s="56"/>
      <c r="F511" s="122"/>
      <c r="G511" s="123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50"/>
      <c r="V511" s="50"/>
      <c r="W511" s="50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  <c r="AJ511" s="49"/>
      <c r="AK511" s="49"/>
      <c r="AL511" s="49"/>
      <c r="AM511" s="49"/>
    </row>
    <row r="512" spans="1:39" s="14" customFormat="1" ht="33" customHeight="1" x14ac:dyDescent="0.3">
      <c r="B512" s="73"/>
      <c r="C512" s="77"/>
      <c r="D512" s="75" t="s">
        <v>27</v>
      </c>
      <c r="E512" s="56">
        <v>6.9999999999999999E-4</v>
      </c>
      <c r="F512" s="122">
        <v>12.68</v>
      </c>
      <c r="G512" s="123">
        <f>PRODUCT(E512,F512)</f>
        <v>8.8760000000000002E-3</v>
      </c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50"/>
      <c r="V512" s="50"/>
      <c r="W512" s="50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  <c r="AJ512" s="49"/>
      <c r="AK512" s="49"/>
      <c r="AL512" s="49"/>
      <c r="AM512" s="49"/>
    </row>
    <row r="513" spans="1:39" s="14" customFormat="1" ht="36.75" customHeight="1" x14ac:dyDescent="0.3">
      <c r="B513" s="77"/>
      <c r="C513" s="53"/>
      <c r="D513" s="111" t="s">
        <v>30</v>
      </c>
      <c r="E513" s="99"/>
      <c r="F513" s="112"/>
      <c r="G513" s="113">
        <v>2.27</v>
      </c>
      <c r="H513" s="101">
        <f t="shared" ref="H513:W513" si="385">SUM(H506:H512)</f>
        <v>0.75600000000000001</v>
      </c>
      <c r="I513" s="101">
        <f t="shared" si="385"/>
        <v>51.295999999999999</v>
      </c>
      <c r="J513" s="101">
        <f t="shared" si="385"/>
        <v>235.37199999999999</v>
      </c>
      <c r="K513" s="101">
        <f t="shared" si="385"/>
        <v>0.09</v>
      </c>
      <c r="L513" s="101">
        <f t="shared" si="385"/>
        <v>24.89</v>
      </c>
      <c r="M513" s="101">
        <f t="shared" si="385"/>
        <v>11.42</v>
      </c>
      <c r="N513" s="101">
        <f t="shared" si="385"/>
        <v>50.92</v>
      </c>
      <c r="O513" s="101">
        <f t="shared" si="385"/>
        <v>3.3149999999999999</v>
      </c>
      <c r="P513" s="101">
        <f t="shared" si="385"/>
        <v>3.3000000000000002E-2</v>
      </c>
      <c r="Q513" s="101">
        <f t="shared" si="385"/>
        <v>0</v>
      </c>
      <c r="R513" s="101">
        <f t="shared" si="385"/>
        <v>0</v>
      </c>
      <c r="S513" s="98">
        <f t="shared" si="385"/>
        <v>1.6500000000000001E-2</v>
      </c>
      <c r="T513" s="98">
        <f t="shared" si="385"/>
        <v>0.374</v>
      </c>
      <c r="U513" s="28">
        <f t="shared" si="385"/>
        <v>0</v>
      </c>
      <c r="V513" s="28">
        <f t="shared" si="385"/>
        <v>121</v>
      </c>
      <c r="W513" s="28">
        <f t="shared" si="385"/>
        <v>49</v>
      </c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</row>
    <row r="514" spans="1:39" s="48" customFormat="1" ht="22.5" customHeight="1" x14ac:dyDescent="0.3">
      <c r="A514" s="1"/>
      <c r="B514" s="203" t="s">
        <v>38</v>
      </c>
      <c r="C514" s="204"/>
      <c r="D514" s="99"/>
      <c r="E514" s="99"/>
      <c r="F514" s="114">
        <v>48.69</v>
      </c>
      <c r="G514" s="99">
        <f t="shared" ref="G514:V514" si="386">G488+G493+G499+G502+G505+G506</f>
        <v>21.376999999999999</v>
      </c>
      <c r="H514" s="99">
        <f t="shared" si="386"/>
        <v>23.860000000000007</v>
      </c>
      <c r="I514" s="99">
        <f t="shared" si="386"/>
        <v>78.609999999999985</v>
      </c>
      <c r="J514" s="99">
        <f t="shared" si="386"/>
        <v>293.62</v>
      </c>
      <c r="K514" s="99">
        <f t="shared" si="386"/>
        <v>99.73</v>
      </c>
      <c r="L514" s="99">
        <f t="shared" si="386"/>
        <v>29.240000000000002</v>
      </c>
      <c r="M514" s="99">
        <f t="shared" si="386"/>
        <v>59.160000000000004</v>
      </c>
      <c r="N514" s="99">
        <f t="shared" si="386"/>
        <v>287.77</v>
      </c>
      <c r="O514" s="99">
        <f t="shared" si="386"/>
        <v>4.4580000000000002</v>
      </c>
      <c r="P514" s="99">
        <f t="shared" si="386"/>
        <v>0.9</v>
      </c>
      <c r="Q514" s="99">
        <f t="shared" si="386"/>
        <v>0</v>
      </c>
      <c r="R514" s="111">
        <f t="shared" si="386"/>
        <v>3.3500000000000002E-2</v>
      </c>
      <c r="S514" s="111">
        <f t="shared" si="386"/>
        <v>0.16589999999999999</v>
      </c>
      <c r="T514" s="111">
        <f t="shared" si="386"/>
        <v>5.0669999999999993</v>
      </c>
      <c r="U514" s="33">
        <f t="shared" si="386"/>
        <v>1.1000000000000001</v>
      </c>
      <c r="V514" s="33">
        <f t="shared" si="386"/>
        <v>618.53</v>
      </c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</row>
    <row r="515" spans="1:39" s="48" customFormat="1" ht="37.5" x14ac:dyDescent="0.3">
      <c r="A515" s="1"/>
      <c r="B515" s="116" t="s">
        <v>66</v>
      </c>
      <c r="C515" s="117"/>
      <c r="D515" s="118"/>
      <c r="E515" s="118"/>
      <c r="F515" s="119">
        <f>SUM(F476,F514)</f>
        <v>63.44</v>
      </c>
      <c r="G515" s="118">
        <f t="shared" ref="G515:V515" si="387">G476+G514</f>
        <v>28.161000000000001</v>
      </c>
      <c r="H515" s="118">
        <f t="shared" si="387"/>
        <v>29.786000000000008</v>
      </c>
      <c r="I515" s="118">
        <f t="shared" si="387"/>
        <v>129.79599999999999</v>
      </c>
      <c r="J515" s="118">
        <f t="shared" si="387"/>
        <v>473.1</v>
      </c>
      <c r="K515" s="118">
        <f t="shared" si="387"/>
        <v>248.94</v>
      </c>
      <c r="L515" s="118">
        <f t="shared" si="387"/>
        <v>159.44000000000003</v>
      </c>
      <c r="M515" s="118">
        <f t="shared" si="387"/>
        <v>85.628</v>
      </c>
      <c r="N515" s="118">
        <f t="shared" si="387"/>
        <v>417.57</v>
      </c>
      <c r="O515" s="118">
        <f t="shared" si="387"/>
        <v>5.4260000000000002</v>
      </c>
      <c r="P515" s="118">
        <f t="shared" si="387"/>
        <v>0.92759999999999998</v>
      </c>
      <c r="Q515" s="118">
        <f t="shared" si="387"/>
        <v>2.1800000000000003E-2</v>
      </c>
      <c r="R515" s="115">
        <f t="shared" si="387"/>
        <v>7.350000000000001E-2</v>
      </c>
      <c r="S515" s="115">
        <f t="shared" si="387"/>
        <v>0.33929999999999999</v>
      </c>
      <c r="T515" s="115">
        <f t="shared" si="387"/>
        <v>5.8325999999999993</v>
      </c>
      <c r="U515" s="34">
        <f t="shared" si="387"/>
        <v>2.4000000000000004</v>
      </c>
      <c r="V515" s="34">
        <f t="shared" si="387"/>
        <v>919.79499999999996</v>
      </c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</row>
    <row r="516" spans="1:39" s="14" customFormat="1" ht="18.75" x14ac:dyDescent="0.3">
      <c r="B516" s="191"/>
      <c r="C516" s="23"/>
      <c r="D516" s="61"/>
      <c r="E516" s="61" t="s">
        <v>122</v>
      </c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23"/>
      <c r="S516" s="23"/>
      <c r="T516" s="23"/>
      <c r="U516" s="2"/>
      <c r="V516" s="2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</row>
    <row r="517" spans="1:39" s="48" customFormat="1" ht="18.75" x14ac:dyDescent="0.3">
      <c r="A517" s="1"/>
      <c r="B517" s="191" t="s">
        <v>121</v>
      </c>
      <c r="C517" s="23">
        <v>10</v>
      </c>
      <c r="D517" s="61"/>
      <c r="E517" s="176">
        <f>F517/C517</f>
        <v>18.767462999999999</v>
      </c>
      <c r="F517" s="177">
        <f>F21+F69+F115+F173+F216+F270+F328+F375+F434+F476</f>
        <v>187.67463000000001</v>
      </c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23"/>
      <c r="S517" s="23"/>
      <c r="T517" s="23"/>
      <c r="U517" s="2"/>
      <c r="V517" s="2"/>
      <c r="AM517" s="26"/>
    </row>
    <row r="518" spans="1:39" s="48" customFormat="1" ht="18.75" x14ac:dyDescent="0.3">
      <c r="A518" s="1"/>
      <c r="B518" s="191" t="s">
        <v>38</v>
      </c>
      <c r="C518" s="23">
        <v>10</v>
      </c>
      <c r="D518" s="61"/>
      <c r="E518" s="178">
        <f>F518/C518</f>
        <v>51.687000000000012</v>
      </c>
      <c r="F518" s="177">
        <f>F52+F99+F156+F204+F252+F308+F360+F419+F460+F514</f>
        <v>516.87000000000012</v>
      </c>
      <c r="G518" s="61"/>
      <c r="H518" s="177"/>
      <c r="I518" s="61"/>
      <c r="J518" s="61"/>
      <c r="K518" s="61"/>
      <c r="L518" s="61"/>
      <c r="M518" s="61"/>
      <c r="N518" s="61"/>
      <c r="O518" s="61"/>
      <c r="P518" s="61"/>
      <c r="Q518" s="61"/>
      <c r="R518" s="23"/>
      <c r="S518" s="23"/>
      <c r="T518" s="23"/>
      <c r="U518" s="2"/>
      <c r="V518" s="2"/>
    </row>
    <row r="519" spans="1:39" s="48" customFormat="1" ht="37.5" x14ac:dyDescent="0.3">
      <c r="A519" s="1"/>
      <c r="B519" s="37" t="s">
        <v>123</v>
      </c>
      <c r="C519" s="14">
        <v>10</v>
      </c>
      <c r="D519" s="39"/>
      <c r="E519" s="179">
        <f>SUM(E517:E518)</f>
        <v>70.454463000000004</v>
      </c>
      <c r="F519" s="180">
        <f>SUM(F517:F518)</f>
        <v>704.5446300000001</v>
      </c>
      <c r="G519" s="39"/>
      <c r="H519" s="39"/>
      <c r="I519" s="39"/>
      <c r="J519" s="181"/>
      <c r="K519" s="39"/>
      <c r="L519" s="39"/>
      <c r="M519" s="39"/>
      <c r="N519" s="39"/>
      <c r="O519" s="39"/>
      <c r="P519" s="39"/>
      <c r="Q519" s="39"/>
      <c r="R519" s="14"/>
      <c r="S519" s="14"/>
      <c r="T519" s="14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</row>
    <row r="520" spans="1:39" s="48" customFormat="1" ht="18.75" x14ac:dyDescent="0.3">
      <c r="A520" s="1"/>
      <c r="B520" s="182"/>
      <c r="C520" s="27"/>
      <c r="D520" s="183"/>
      <c r="E520" s="183"/>
      <c r="F520" s="183"/>
      <c r="G520" s="183"/>
      <c r="H520" s="183"/>
      <c r="I520" s="183"/>
      <c r="J520" s="183"/>
      <c r="K520" s="183"/>
      <c r="L520" s="183"/>
      <c r="M520" s="183"/>
      <c r="N520" s="183"/>
      <c r="O520" s="183"/>
      <c r="P520" s="183"/>
      <c r="Q520" s="183"/>
      <c r="R520" s="27"/>
      <c r="S520" s="27"/>
      <c r="T520" s="27"/>
      <c r="U520" s="47"/>
      <c r="V520" s="47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</row>
    <row r="521" spans="1:39" s="48" customFormat="1" ht="18.75" x14ac:dyDescent="0.3">
      <c r="A521" s="1"/>
      <c r="B521" s="37"/>
      <c r="C521" s="38"/>
      <c r="D521" s="39"/>
      <c r="E521" s="39"/>
      <c r="F521" s="39"/>
      <c r="G521" s="44"/>
      <c r="H521" s="44"/>
      <c r="I521" s="44"/>
      <c r="J521" s="39"/>
      <c r="K521" s="39"/>
      <c r="L521" s="39"/>
      <c r="M521" s="39"/>
      <c r="N521" s="39"/>
      <c r="O521" s="39"/>
      <c r="P521" s="39"/>
      <c r="Q521" s="39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</row>
    <row r="522" spans="1:39" s="48" customFormat="1" ht="18.75" x14ac:dyDescent="0.3">
      <c r="A522" s="31"/>
      <c r="B522" s="37"/>
      <c r="C522" s="38"/>
      <c r="D522" s="39"/>
      <c r="E522" s="39"/>
      <c r="F522" s="39"/>
      <c r="G522" s="41"/>
      <c r="H522" s="42"/>
      <c r="I522" s="42"/>
      <c r="J522" s="39"/>
      <c r="K522" s="39"/>
      <c r="L522" s="39"/>
      <c r="M522" s="39"/>
      <c r="N522" s="39"/>
      <c r="O522" s="39"/>
      <c r="P522" s="39"/>
      <c r="Q522" s="39"/>
      <c r="R522" s="14"/>
      <c r="S522" s="14"/>
      <c r="T522" s="14"/>
      <c r="U522" s="14"/>
      <c r="V522" s="43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26"/>
    </row>
    <row r="523" spans="1:39" s="48" customFormat="1" ht="18.75" x14ac:dyDescent="0.3">
      <c r="A523" s="31"/>
      <c r="B523" s="46"/>
      <c r="C523" s="47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7"/>
      <c r="S523" s="47"/>
      <c r="T523" s="47"/>
      <c r="U523" s="47"/>
      <c r="V523" s="47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14"/>
    </row>
    <row r="524" spans="1:39" ht="18.75" x14ac:dyDescent="0.3">
      <c r="AM524" s="14"/>
    </row>
    <row r="528" spans="1:39" x14ac:dyDescent="0.25">
      <c r="B528" s="46"/>
      <c r="C528" s="47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7"/>
      <c r="S528" s="47"/>
      <c r="T528" s="47"/>
      <c r="U528" s="47"/>
      <c r="V528" s="47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</row>
    <row r="529" spans="2:38" ht="18.75" x14ac:dyDescent="0.3">
      <c r="B529" s="37"/>
      <c r="C529" s="38"/>
      <c r="D529" s="39"/>
      <c r="E529" s="39"/>
      <c r="F529" s="39"/>
      <c r="G529" s="44"/>
      <c r="H529" s="44"/>
      <c r="I529" s="44"/>
      <c r="J529" s="39"/>
      <c r="K529" s="39"/>
      <c r="L529" s="39"/>
      <c r="M529" s="39"/>
      <c r="N529" s="39"/>
      <c r="O529" s="39"/>
      <c r="P529" s="39"/>
      <c r="Q529" s="39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</row>
    <row r="530" spans="2:38" ht="18.75" x14ac:dyDescent="0.3">
      <c r="B530" s="37"/>
      <c r="C530" s="38"/>
      <c r="D530" s="39"/>
      <c r="E530" s="39"/>
      <c r="F530" s="39"/>
      <c r="G530" s="40"/>
      <c r="H530" s="41"/>
      <c r="I530" s="42"/>
      <c r="J530" s="39"/>
      <c r="K530" s="39"/>
      <c r="L530" s="39"/>
      <c r="M530" s="39"/>
      <c r="N530" s="39"/>
      <c r="O530" s="39"/>
      <c r="P530" s="39"/>
      <c r="Q530" s="39"/>
      <c r="R530" s="14"/>
      <c r="S530" s="14"/>
      <c r="T530" s="14"/>
      <c r="U530" s="14"/>
      <c r="V530" s="43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</row>
  </sheetData>
  <mergeCells count="94">
    <mergeCell ref="B376:C376"/>
    <mergeCell ref="B375:C375"/>
    <mergeCell ref="B271:C271"/>
    <mergeCell ref="B270:C270"/>
    <mergeCell ref="B514:C514"/>
    <mergeCell ref="B328:C328"/>
    <mergeCell ref="B329:C329"/>
    <mergeCell ref="B360:C360"/>
    <mergeCell ref="B460:C460"/>
    <mergeCell ref="B435:C435"/>
    <mergeCell ref="B397:B399"/>
    <mergeCell ref="G463:G464"/>
    <mergeCell ref="H463:H464"/>
    <mergeCell ref="I463:I464"/>
    <mergeCell ref="J463:O463"/>
    <mergeCell ref="B477:C477"/>
    <mergeCell ref="B476:C476"/>
    <mergeCell ref="P463:T463"/>
    <mergeCell ref="V463:V464"/>
    <mergeCell ref="B22:C22"/>
    <mergeCell ref="B52:C52"/>
    <mergeCell ref="B70:C70"/>
    <mergeCell ref="B99:C99"/>
    <mergeCell ref="G102:G103"/>
    <mergeCell ref="H102:H103"/>
    <mergeCell ref="B69:C69"/>
    <mergeCell ref="V159:V160"/>
    <mergeCell ref="B173:C173"/>
    <mergeCell ref="B116:C116"/>
    <mergeCell ref="B156:C156"/>
    <mergeCell ref="G159:G160"/>
    <mergeCell ref="J102:O102"/>
    <mergeCell ref="P102:T102"/>
    <mergeCell ref="W3:AA3"/>
    <mergeCell ref="O4:S4"/>
    <mergeCell ref="G7:G8"/>
    <mergeCell ref="H7:H8"/>
    <mergeCell ref="I7:I8"/>
    <mergeCell ref="J7:O7"/>
    <mergeCell ref="P7:T7"/>
    <mergeCell ref="V7:V8"/>
    <mergeCell ref="V102:V103"/>
    <mergeCell ref="B21:C21"/>
    <mergeCell ref="A1:L1"/>
    <mergeCell ref="B2:D2"/>
    <mergeCell ref="I102:I103"/>
    <mergeCell ref="B115:C115"/>
    <mergeCell ref="B174:C174"/>
    <mergeCell ref="B204:C204"/>
    <mergeCell ref="G207:G208"/>
    <mergeCell ref="V255:V256"/>
    <mergeCell ref="B217:C217"/>
    <mergeCell ref="I207:I208"/>
    <mergeCell ref="I255:I256"/>
    <mergeCell ref="D255:D256"/>
    <mergeCell ref="E255:E256"/>
    <mergeCell ref="F255:F256"/>
    <mergeCell ref="B216:C216"/>
    <mergeCell ref="J207:O207"/>
    <mergeCell ref="P207:T207"/>
    <mergeCell ref="V207:V208"/>
    <mergeCell ref="H207:H208"/>
    <mergeCell ref="I159:I160"/>
    <mergeCell ref="J159:O159"/>
    <mergeCell ref="P159:T159"/>
    <mergeCell ref="H159:H160"/>
    <mergeCell ref="B255:B256"/>
    <mergeCell ref="G255:G256"/>
    <mergeCell ref="H255:H256"/>
    <mergeCell ref="P255:T255"/>
    <mergeCell ref="A249:A250"/>
    <mergeCell ref="C255:C256"/>
    <mergeCell ref="J255:O255"/>
    <mergeCell ref="V311:V312"/>
    <mergeCell ref="B321:B322"/>
    <mergeCell ref="I311:I312"/>
    <mergeCell ref="J311:O311"/>
    <mergeCell ref="P311:T311"/>
    <mergeCell ref="G311:G312"/>
    <mergeCell ref="H311:H312"/>
    <mergeCell ref="P363:T363"/>
    <mergeCell ref="V363:V364"/>
    <mergeCell ref="G363:G364"/>
    <mergeCell ref="H363:H364"/>
    <mergeCell ref="I363:I364"/>
    <mergeCell ref="J363:O363"/>
    <mergeCell ref="J422:O422"/>
    <mergeCell ref="P422:T422"/>
    <mergeCell ref="V422:V423"/>
    <mergeCell ref="B434:C434"/>
    <mergeCell ref="B419:C419"/>
    <mergeCell ref="G422:G423"/>
    <mergeCell ref="H422:H423"/>
    <mergeCell ref="I422:I423"/>
  </mergeCells>
  <pageMargins left="0.70866141732283472" right="0.70866141732283472" top="0.74803149606299213" bottom="0.74803149606299213" header="0.31496062992125984" footer="0.31496062992125984"/>
  <pageSetup paperSize="9" scale="32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F20" sqref="F20"/>
    </sheetView>
  </sheetViews>
  <sheetFormatPr defaultRowHeight="15.75" x14ac:dyDescent="0.25"/>
  <cols>
    <col min="1" max="1" width="9.140625" style="2"/>
    <col min="2" max="2" width="13.28515625" style="2" customWidth="1"/>
    <col min="6" max="6" width="12.28515625" customWidth="1"/>
  </cols>
  <sheetData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9" sqref="F19"/>
    </sheetView>
  </sheetViews>
  <sheetFormatPr defaultRowHeight="15" x14ac:dyDescent="0.25"/>
  <cols>
    <col min="6" max="6" width="12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Учит</cp:lastModifiedBy>
  <cp:lastPrinted>2019-01-21T07:55:14Z</cp:lastPrinted>
  <dcterms:created xsi:type="dcterms:W3CDTF">2015-10-09T06:11:53Z</dcterms:created>
  <dcterms:modified xsi:type="dcterms:W3CDTF">2019-01-21T07:55:51Z</dcterms:modified>
</cp:coreProperties>
</file>